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работа\рішення\74 сесія\"/>
    </mc:Choice>
  </mc:AlternateContent>
  <xr:revisionPtr revIDLastSave="0" documentId="13_ncr:1_{A5A598A0-F807-4912-9E91-F391DCA901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енергозбереження" sheetId="2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8" i="2" l="1"/>
  <c r="E131" i="2" l="1"/>
  <c r="E130" i="2" s="1"/>
  <c r="E123" i="2"/>
  <c r="E43" i="2" l="1"/>
  <c r="E42" i="2" s="1"/>
  <c r="E41" i="2" s="1"/>
  <c r="E213" i="2" l="1"/>
  <c r="E83" i="2" l="1"/>
  <c r="E113" i="2"/>
  <c r="E110" i="2"/>
  <c r="E102" i="2" l="1"/>
  <c r="E98" i="2"/>
  <c r="E119" i="2" l="1"/>
  <c r="E116" i="2" s="1"/>
  <c r="E106" i="2"/>
  <c r="E76" i="2"/>
  <c r="E156" i="2" l="1"/>
  <c r="E163" i="2" l="1"/>
  <c r="E159" i="2"/>
  <c r="E153" i="2"/>
  <c r="E146" i="2"/>
  <c r="E139" i="2"/>
  <c r="E166" i="2"/>
  <c r="E46" i="2"/>
  <c r="E47" i="2"/>
  <c r="E138" i="2" l="1"/>
  <c r="E180" i="2"/>
  <c r="E94" i="2" l="1"/>
  <c r="E90" i="2"/>
  <c r="E87" i="2" s="1"/>
  <c r="E221" i="2" l="1"/>
  <c r="E220" i="2" s="1"/>
  <c r="E201" i="2" l="1"/>
  <c r="E179" i="2" s="1"/>
  <c r="E174" i="2"/>
  <c r="E173" i="2" s="1"/>
  <c r="E171" i="2"/>
  <c r="E169" i="2"/>
  <c r="E168" i="2" s="1"/>
  <c r="E136" i="2"/>
  <c r="E135" i="2" s="1"/>
  <c r="E64" i="2"/>
  <c r="E63" i="2" s="1"/>
  <c r="E60" i="2"/>
  <c r="E56" i="2" s="1"/>
  <c r="E54" i="2"/>
  <c r="E50" i="2" s="1"/>
  <c r="E134" i="2" l="1"/>
  <c r="E49" i="2"/>
  <c r="E45" i="2" s="1"/>
  <c r="E225" i="2" l="1"/>
</calcChain>
</file>

<file path=xl/sharedStrings.xml><?xml version="1.0" encoding="utf-8"?>
<sst xmlns="http://schemas.openxmlformats.org/spreadsheetml/2006/main" count="269" uniqueCount="203">
  <si>
    <t>Зміст заходу</t>
  </si>
  <si>
    <t>КПК</t>
  </si>
  <si>
    <t>КЕКВ</t>
  </si>
  <si>
    <t>Бюджетне призначення, грн.</t>
  </si>
  <si>
    <t>х</t>
  </si>
  <si>
    <t>─</t>
  </si>
  <si>
    <t>Кошторис КП "Комунальник", а саме:</t>
  </si>
  <si>
    <t>ВСЬОГО:</t>
  </si>
  <si>
    <t>0116030</t>
  </si>
  <si>
    <t>Організація благоустрою населених пунктів</t>
  </si>
  <si>
    <t>2.</t>
  </si>
  <si>
    <t>Розчистка доріг від снігу</t>
  </si>
  <si>
    <t>Електроенергія вуличного освітлення</t>
  </si>
  <si>
    <t>Предмети та матеріали, всього, в тому числі:</t>
  </si>
  <si>
    <t>ПММ</t>
  </si>
  <si>
    <t>Кошторис КП "Донець", а саме:</t>
  </si>
  <si>
    <t>КП "Донець"</t>
  </si>
  <si>
    <t>3.</t>
  </si>
  <si>
    <t>КП "Комунальник"</t>
  </si>
  <si>
    <t>Розпорядник коштів</t>
  </si>
  <si>
    <t>ПММ для обслуговування вуличного освітлення</t>
  </si>
  <si>
    <t>ПММ для поливу зелених насаджень</t>
  </si>
  <si>
    <t>ПММ для покосу трави</t>
  </si>
  <si>
    <t>з/пл. по утриманню вуличного освітлення</t>
  </si>
  <si>
    <t>з/пл. бригади по озелененню</t>
  </si>
  <si>
    <t>з/пл. прибиральників території</t>
  </si>
  <si>
    <t xml:space="preserve">Заробітна плата </t>
  </si>
  <si>
    <t>Нарахування на заробітну плату (ЄСВ)</t>
  </si>
  <si>
    <t>ЄСВ по утриманню вуличного освітлення</t>
  </si>
  <si>
    <t>ЄСВ на з/пл. бригади по озелененню</t>
  </si>
  <si>
    <t>ЄСВ на з/пл. прибиральників території</t>
  </si>
  <si>
    <t>Оплата послуг (крім комунальних) всього, у т.ч.:</t>
  </si>
  <si>
    <t xml:space="preserve">з/пл. водіїв при поливі зел.насаджень </t>
  </si>
  <si>
    <t>разом з/пл. бригади по озелененню</t>
  </si>
  <si>
    <t>ЄСВ на з/пл. водіїв при поливі зел.насаджень</t>
  </si>
  <si>
    <t>разом ЄСВ на з/пл. бригади по озелененню</t>
  </si>
  <si>
    <t>Утримання  та розвиток автомобільних доріг та дорожньої інфраструктури за рахунок коштів місцевого бюджету</t>
  </si>
  <si>
    <t>0117461</t>
  </si>
  <si>
    <t xml:space="preserve">заробітна плата робітників по очистки від снігу та посипання доріг піщаною суміщю </t>
  </si>
  <si>
    <t>ЄСВ на зарплату робітників по утриманню доріг у зимовий час ( очищення від снігу та посипання доріг піщаною суміщю)</t>
  </si>
  <si>
    <t>поточний ремонт доріг</t>
  </si>
  <si>
    <t>поточний ремонт  внутрішньоквартальних доріг</t>
  </si>
  <si>
    <t>ПММ для очистки доріг від снігу та посипання ПОМ</t>
  </si>
  <si>
    <t>КП     "Комунальник"</t>
  </si>
  <si>
    <t xml:space="preserve">вул. Миру </t>
  </si>
  <si>
    <t>Заходи на 2025 рік до Програми енергозбереження та благоустрою територій населених пунктів Слобожанської селищної ради на 2021-2025 роки</t>
  </si>
  <si>
    <t>олива та змазка для газоногосарки</t>
  </si>
  <si>
    <t>ПММ для тракторів з навісним обладнанням</t>
  </si>
  <si>
    <t>Оливи та змазки для тракторів з навісним обладнянням</t>
  </si>
  <si>
    <t>Кошторис КП "Господар-2", а саме:</t>
  </si>
  <si>
    <t>4.</t>
  </si>
  <si>
    <t xml:space="preserve">вул. Я. Мудрого   </t>
  </si>
  <si>
    <t>вул. Дружби</t>
  </si>
  <si>
    <t xml:space="preserve">вул. Європейська від Енергетиків </t>
  </si>
  <si>
    <t>вул. Господарська</t>
  </si>
  <si>
    <t>вул. Спортивна</t>
  </si>
  <si>
    <t>вул. Європейська від вул. С. Закори до вокзалу</t>
  </si>
  <si>
    <t>вул. Шевченко</t>
  </si>
  <si>
    <t>вул. Комунальна</t>
  </si>
  <si>
    <t>вул. Паркова</t>
  </si>
  <si>
    <t>вул. Благодатна</t>
  </si>
  <si>
    <t>вул. Будівельна</t>
  </si>
  <si>
    <t xml:space="preserve">вул. Культури </t>
  </si>
  <si>
    <t>вул. С.Закори</t>
  </si>
  <si>
    <t xml:space="preserve">вул. Оздоровча </t>
  </si>
  <si>
    <t xml:space="preserve">вул. Каштанова </t>
  </si>
  <si>
    <t xml:space="preserve">вул. Енергетиків </t>
  </si>
  <si>
    <t xml:space="preserve">вул. Світанкова </t>
  </si>
  <si>
    <t xml:space="preserve">Дорога до кладовища </t>
  </si>
  <si>
    <t>Квартал №1</t>
  </si>
  <si>
    <t xml:space="preserve">Квартал №2 </t>
  </si>
  <si>
    <t xml:space="preserve">Квартал №3 </t>
  </si>
  <si>
    <t xml:space="preserve">Квартал №4 </t>
  </si>
  <si>
    <t>Квартал №6</t>
  </si>
  <si>
    <t xml:space="preserve">Квартал №11 </t>
  </si>
  <si>
    <t xml:space="preserve">Квартал №12 </t>
  </si>
  <si>
    <t xml:space="preserve">Квартал №13 </t>
  </si>
  <si>
    <t xml:space="preserve">Квартал №14 </t>
  </si>
  <si>
    <t>Квартал №15</t>
  </si>
  <si>
    <t xml:space="preserve">Квартал №16 </t>
  </si>
  <si>
    <t>_</t>
  </si>
  <si>
    <t xml:space="preserve">Капітальні  видатки: </t>
  </si>
  <si>
    <t>для благоустрою селища Слобожанське, а саме:</t>
  </si>
  <si>
    <t>VIІI скликання № 2633-VIІI від 24 грудня 2024 р.</t>
  </si>
  <si>
    <t xml:space="preserve">Надання загальної середньої освіти закладами загальної середньої освіти за рахунок  місцевого бюджету </t>
  </si>
  <si>
    <t>0611021</t>
  </si>
  <si>
    <t xml:space="preserve">на придбання вантажних автомобілів типу пікап Toyota Hilux (або еквівалент)  в кількості 2 шт. з метою використання на роботах з благоустрою на території селища Слобожанське та інших населених пунктів Слобожанської селищної територіальної громади </t>
  </si>
  <si>
    <t>Дорога від Балаклійського шосе до вул.Енергетиків          (2 ділянки вїздної дороги)</t>
  </si>
  <si>
    <t>ЗАТВЕРДЖЕНО</t>
  </si>
  <si>
    <t>VIІI скликання № 2767-VIІI від 20 лютого 2025 р.</t>
  </si>
  <si>
    <t xml:space="preserve">«Капітальний ремонт елементів благоустрою з відновленням асфальтнобетонного  і бетонного покриття на території КЗ "Слобожанський ліцей № 1" за адресою: вул. С.Закори, 28 селище Слобожанське, Чугуївський район, Хароківська область" </t>
  </si>
  <si>
    <t>Загальний фонд</t>
  </si>
  <si>
    <t>спеціальний фонд</t>
  </si>
  <si>
    <t xml:space="preserve">роботи </t>
  </si>
  <si>
    <t>технічний нагляд</t>
  </si>
  <si>
    <t>VIІI скликання №2839 -VIІI від 20 березня 2025 р.</t>
  </si>
  <si>
    <t>роботи</t>
  </si>
  <si>
    <t>-</t>
  </si>
  <si>
    <t xml:space="preserve">вартість робіт </t>
  </si>
  <si>
    <t>придбання ПММ, запасних частин і комплектуючих для благоустрою територій населених пунктів Слобожанської селищної територіальної громади</t>
  </si>
  <si>
    <t>придбання комплектуючих виробів і деталей (запчастин) для ремонту обладнання для благоустрою (для ремонту газонокосарок, мотокос, висоторізів)</t>
  </si>
  <si>
    <t xml:space="preserve">роботи по об’єкту: «Капітальний ремонт елементів благоустрою з влаштуванням покриття із решітки «Еко» і облаштуванням пішохідних доріжок (тротуарів) по        вул. Я.Мудрого в селищі Слобожанське Чугуївського району Харківської області» </t>
  </si>
  <si>
    <t xml:space="preserve">роботи по об’єкту: «Капітальний ремонт елементів благоустрою з влаштуванням покриття із решітки «Еко» і облаштуванням пішохідних доріжок (тротуарів) на території скверу біля КП КЗ "Слобожанського  селищного Палацу культури" по вул. Миру і по вул. Культкри в селищі Слобожанське Чугуївського району Харківської області» </t>
  </si>
  <si>
    <t xml:space="preserve">придбання матеріалів для вуличного освітлення для благоустрою території селища Слобожанське Чугуївського району Харківської області </t>
  </si>
  <si>
    <t>страхування цивільно-правової відповідальності власників наземних транспортних засобів</t>
  </si>
  <si>
    <t>КП "Господар"</t>
  </si>
  <si>
    <t>ремонт контейнерів для побутових відходів для благоустрою територій населених пунктів, встановлені на території Слобожанської селищної територіальної громади в кількості 90 шт.</t>
  </si>
  <si>
    <t>Рішенням LХІІІ сесії Слобожанської селищної ради</t>
  </si>
  <si>
    <t>Рішенням LХV сесії Слобожанської селищної ради</t>
  </si>
  <si>
    <t>Рішенням LХVІІ сесії Слобожанської селищної ради</t>
  </si>
  <si>
    <t>Рішенням LХІХ сесії Слобожанської селищної ради</t>
  </si>
  <si>
    <t>VIІI скликання № 2902-VIІI від 23 квітня 2025 р.</t>
  </si>
  <si>
    <t>оплату послуг із благоустрою населених пунктів, а саме: послуги з управління побутовими відходами на території Слобожанської селищної  територіальної громади (ліквідація несанкціонованих звалищ)</t>
  </si>
  <si>
    <t>придбання комплектуючих виробів і деталей (запчастин) для проведення ремонтних робіт  господарським способом обладнання для благоустрою (системи поливу)</t>
  </si>
  <si>
    <t>придбання скла органічного для заміни на сітілайтах селища Слобожанське в кількості 5 шт.</t>
  </si>
  <si>
    <t>придбання лав зі спинкою в кількості 20 штук за ціною 4 989,00 грн./шт з ПДВ) для обладнання селища Слобожанське</t>
  </si>
  <si>
    <t>Рішення LХХ сесії Слобожанської селищної ради</t>
  </si>
  <si>
    <t>с. Лиман</t>
  </si>
  <si>
    <t>вул. Садова</t>
  </si>
  <si>
    <t>вул. Зміївська</t>
  </si>
  <si>
    <t>вул. Охотнича</t>
  </si>
  <si>
    <t>вул. Козацька</t>
  </si>
  <si>
    <t>вул. Світлична</t>
  </si>
  <si>
    <t>вул. Польова</t>
  </si>
  <si>
    <t>с. Геніївка</t>
  </si>
  <si>
    <t>вул. Широка</t>
  </si>
  <si>
    <t>вул. Вишнева</t>
  </si>
  <si>
    <t xml:space="preserve">вул. Дружби </t>
  </si>
  <si>
    <t xml:space="preserve">вул. Лугова </t>
  </si>
  <si>
    <t xml:space="preserve">вул. Вільховатка </t>
  </si>
  <si>
    <t>пров. Сонячний</t>
  </si>
  <si>
    <t>с. Нижній Бишкин</t>
  </si>
  <si>
    <t>вул. Волошкова</t>
  </si>
  <si>
    <t>с. Черкаський Бишкин</t>
  </si>
  <si>
    <t>вул. Миру</t>
  </si>
  <si>
    <t>вул. Лугова</t>
  </si>
  <si>
    <t>с. Шелудьківка</t>
  </si>
  <si>
    <t>вул. Молодіжна</t>
  </si>
  <si>
    <t>вул. Шкільна</t>
  </si>
  <si>
    <t>вул. Лесі Українки</t>
  </si>
  <si>
    <t>с. Скрипаї</t>
  </si>
  <si>
    <t>вул. Шевченка</t>
  </si>
  <si>
    <t>вул. Нижня</t>
  </si>
  <si>
    <t>с. Мохнач</t>
  </si>
  <si>
    <t>вул. Джерельна</t>
  </si>
  <si>
    <t>VIІI скликання № 2957-VIІI від 15 травня 2025 р.</t>
  </si>
  <si>
    <t xml:space="preserve">спец.одяг </t>
  </si>
  <si>
    <t>інструмент</t>
  </si>
  <si>
    <t>пакети для сміття 120л/10шт. в кількості 240 шт. по ціні 125,00 грн./уп</t>
  </si>
  <si>
    <t>мішки білі для сміття в кількості 50 шт. по ціні 10,00 грн./шт</t>
  </si>
  <si>
    <t xml:space="preserve">виготовлення проєктно-кошторисної документації з урахуванням експертизи по об’єкту: «Капітальний ремонт елементів благоустрою з влаштуванням покриття із решітки «Еко» і облаштуванням пішохідних доріжок (тротуарів) по  вул. Я.Мудрого в селищі Слобожанське Чугуївського району Харківської області» </t>
  </si>
  <si>
    <t>Виготовлення проєктно-кошторисної документації з урахуванням експертизи по об’єкту: «Капітальний ремонт елементів благоустрою з влаштуванням покриття із решітки «Еко» і облаштуванням пішохідних доріжок (тротуарів) на території  скверу біля КП КЗ «Слобожанського селищного Палацу культури» по вул. Миру і по  вул. Культури в селищі Слобожанське Чугуївського району Харківської області»</t>
  </si>
  <si>
    <t xml:space="preserve">на коригування проєктно-кошторисної документації з урахуванням експертизи  по об’єкту:«Капітальний ремонт центральної частини кладовища з влаштуванням Меморіальної алеї пам’яті захисників України і з відновленням елементів благоустрою і озеленення» у селищі Слобожанське Чугуївського району Харківської області </t>
  </si>
  <si>
    <t>придбання матеріалів для покосу газонів у парку та трави на території сел. Донець (косильна струна, фільтр та змазка)</t>
  </si>
  <si>
    <t>відділ освіти Слобожанської міської ради</t>
  </si>
  <si>
    <t>Секретар Слобожанської міської ради                                                                                              Галина КУЦЕНКО</t>
  </si>
  <si>
    <t>Слобожанська міська рада</t>
  </si>
  <si>
    <t>Кошторис Слобожанської міської ради, а саме:</t>
  </si>
  <si>
    <t>поточний ремонт доріг по населеним пунктам  та вулицям Слобожанської  міської територіальної громади, в.ч.:</t>
  </si>
  <si>
    <t>Кошторис відділу освіти Слобожанської міської ради</t>
  </si>
  <si>
    <t/>
  </si>
  <si>
    <t>Рішення LХХІ сесії Слобожанської міської ради</t>
  </si>
  <si>
    <t>придбання  пакетів  та мішків, а також спец. одягу та інструменту для бригади озеленення та прибиральників  території з благоустрою населених пунктів, а саме:</t>
  </si>
  <si>
    <t>придбання газонокосарки бензинової</t>
  </si>
  <si>
    <t>VIІI скликання № 3002-VIІI від 19 червня 2025 р.</t>
  </si>
  <si>
    <t xml:space="preserve">поточний ремонт рекламного щита </t>
  </si>
  <si>
    <t>Капітальний  ремонт центральної частини кладовища з влаштуванням Меморіальної алеї пам’яті захисників України і з відновленням елементів благоустрою і озеленення у селищі Слобожанське Чугуївського району Харківської області, а саме:</t>
  </si>
  <si>
    <t>Рішення LХХІІ сесії Слобожанської міської ради</t>
  </si>
  <si>
    <t xml:space="preserve">коригування проєктно-кошторисної документації з урахуванням експертизи  по об’єкту: «Капітальний ремонт території кладовища з відновленням елементів благоустрою у селищі Слобожанське Чугуївського району Харківської області» </t>
  </si>
  <si>
    <t>Капітальний ремонт території кладовища з відновленням елементів благоустрою у селищі Слобожанське Чугуївського району Харківської області</t>
  </si>
  <si>
    <t xml:space="preserve">коригування проєктно-кошторисної документації з урахуванням експертизи  по об’єкту: «Капітальний ремонт центральної частини парку з влаштуванням флагштоку і з відновленням елементів благоустрою (скульптури в парку та огорожі по вул. Я.Мудрого)» у селищі Слобожанське Чугуївського району Харківської області» </t>
  </si>
  <si>
    <t>Капітальний ремонт центральної частини парку з влаштуванням флагштоку і  відновленням елементів благоустрою (скульптури в парку та огорожі по вул. Я.Мудрого)» у селищі Слобожанське Чугуївського району Харківської області</t>
  </si>
  <si>
    <t>придбання піску в кількості 200 м3 (посипання доріг м.Слобожанське)</t>
  </si>
  <si>
    <t>придбання солі в кількості 60 тон (посипання доріг м.Слобожанське)</t>
  </si>
  <si>
    <t>розробка проєктно-кошторисної документації по об’єкту: "Капітальний  ремонт елементів благоустрою з влаштуванням покриття із  решітки "Еко" і облаштуванням пішохідних доріжок (тротуарів) біля будинку № 13 по вул. Смортивна в місті Слобожанське Чугуївського району Харківської області</t>
  </si>
  <si>
    <t>придбання чавунних люків магістральних з механічною обробкою для подальшого встановлення їх в перехресних магістральних ливневих стоках, які з’єднуються ливневими криницями в місцях проїзної частини  автомобільного транспорту в м.Слобожанське Чугуївського району Харківської області</t>
  </si>
  <si>
    <t>розробка проєктно-кошторисної документації по об’єкту: "Капітальний  ремонт центральної алеї парка з відновленням елементів благоустрою і впорядкуванням пам’ятної стелі в місті Слобожанське Чугуївського району Харківської області.</t>
  </si>
  <si>
    <t>проектні роботи</t>
  </si>
  <si>
    <t>експертиза</t>
  </si>
  <si>
    <t>Рішення LХХІІІ сесії Слобожанської міської ради</t>
  </si>
  <si>
    <t>придбання лічильника та ламп вуличного освітлення для с.Геніївка</t>
  </si>
  <si>
    <t>,</t>
  </si>
  <si>
    <t>VIІI скликання № 3081-VIІI від 24 липня 2025 р.</t>
  </si>
  <si>
    <t>виготовлення проєктно-кошторисної документації на роботи "Капітальний ремонт ділянки дорожнього покриття по вул. Дружби (від перехрестя вул.Дружби та вул. Сергія Закори до буд.23 по вул. Дружби) за адресою: вул.Дружби, м.Слобожанське, Чугуївський р-н, Харківська область"</t>
  </si>
  <si>
    <t>виготовлення проєктно-кошторисної документації на роботи "Капітальний ремонт ділянки дорожнього покриття по вул. Сергія Закори  (від перехрестя  вул. Сергія Закори та вул.Спортивна до буд.23 по вул. Сергія Закори) за адресою: вул.Дружби, м.Слобожанське, Чугуївський р-н, Харківська область"</t>
  </si>
  <si>
    <t>виготовлення проєктно-кошторисної документації на роботи "Капітальний ремонт ділянки дорожнього покриття по вул. Паркова за адресою: вул.Паркова, м.Слобожанське, Чугуївський р-н, Харківська область"</t>
  </si>
  <si>
    <t>Капітальні видатки</t>
  </si>
  <si>
    <t>роботи "Капітальний ремонт дорожнього покриття по по вул. Паркова за адресою: вул.Паркова, м.Слобожанське, Чугуївський р-н, Харківська область"</t>
  </si>
  <si>
    <t xml:space="preserve">заміна літер на вїзді Слобожанської територіальної громади </t>
  </si>
  <si>
    <t>придбання затискачів та кронштейнів для ліній електропередач вуличного освітлення с. Геніївка</t>
  </si>
  <si>
    <t>VIІI скликання № 3145-VIІI від 22 серпня 2025 р.</t>
  </si>
  <si>
    <t>Рішення LХХІV сесії Слобожанської міської ради</t>
  </si>
  <si>
    <t>придбання господарчих товарів та спец.одягу для дільиці благоустрою та озеленення</t>
  </si>
  <si>
    <t>страхування транспортних засобів (причепи)</t>
  </si>
  <si>
    <t>Інша діяльність у сфері державного управління</t>
  </si>
  <si>
    <t>оплата послуг з демонтажу комплексу нежитлових будівель амбулаторії, до складу якого входить: нежитлова будівля літ. "Н-1" (кухня), нежитлова будівля літ "П-1" (прачечна), гараж літ. "Ж", сарай літ. "М", сарай літ. "Л", сарай літ. "К", розташованих за адресою: Харківська область, Чугуївський район, с.Шелудьківка, вул. Шкільна, буд.65</t>
  </si>
  <si>
    <t>Кошторис КНП "Слобожанська лікарня", а саме:</t>
  </si>
  <si>
    <t xml:space="preserve">КНП Слобожанська лікарня </t>
  </si>
  <si>
    <t>проведення робіт по обєкту "Реконструкція зелених насаджень з використанням їх рекреаційних можливостей та влаштуваням заїздів і зон відпочинку загального доступу" на території Слобожанської лікарні за адресами: вул. Дружби, 12 та вул. Оздоровча, 2 в м. Слобожанське Чугуївського району Харківської області</t>
  </si>
  <si>
    <t>Кошторис ДП "Дороги Харківщини"</t>
  </si>
  <si>
    <t xml:space="preserve"> експлуатаційне утримання автомобільної дороги загального користування місцевого значення С211259 Зміїв-Мохнач Чугуївського району Харківської області  (співфінансування) </t>
  </si>
  <si>
    <t>КП Дороги Харківщини</t>
  </si>
  <si>
    <t>VIІI скликання № 3170-VIІI від 18 вересня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</si>
</sst>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#,##0.00\ _₴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8">
    <xf numFmtId="0" fontId="0" fillId="0" borderId="0" xfId="0"/>
    <xf numFmtId="0" fontId="3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0" fontId="5" fillId="2" borderId="1" xfId="0" applyFont="1" applyFill="1" applyBorder="1" applyAlignment="1">
      <alignment vertical="center" wrapText="1"/>
    </xf>
    <xf numFmtId="0" fontId="3" fillId="0" borderId="0" xfId="0" applyFont="1"/>
    <xf numFmtId="0" fontId="5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3" fillId="4" borderId="1" xfId="0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9" fillId="0" borderId="0" xfId="0" applyFo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/>
    <xf numFmtId="0" fontId="5" fillId="2" borderId="1" xfId="0" applyFont="1" applyFill="1" applyBorder="1" applyAlignment="1">
      <alignment wrapText="1"/>
    </xf>
    <xf numFmtId="0" fontId="5" fillId="2" borderId="3" xfId="0" applyFont="1" applyFill="1" applyBorder="1" applyAlignment="1">
      <alignment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164" fontId="3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vertical="top"/>
    </xf>
    <xf numFmtId="49" fontId="5" fillId="0" borderId="6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164" fontId="3" fillId="0" borderId="4" xfId="0" applyNumberFormat="1" applyFont="1" applyBorder="1"/>
    <xf numFmtId="0" fontId="4" fillId="0" borderId="0" xfId="0" applyFont="1"/>
    <xf numFmtId="0" fontId="3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wrapText="1"/>
    </xf>
    <xf numFmtId="49" fontId="5" fillId="0" borderId="6" xfId="0" applyNumberFormat="1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5" fillId="0" borderId="2" xfId="0" applyFont="1" applyBorder="1" applyAlignment="1">
      <alignment horizontal="center" vertical="top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3" fillId="0" borderId="9" xfId="0" applyFont="1" applyBorder="1" applyAlignment="1">
      <alignment horizontal="justify" vertical="center" wrapText="1"/>
    </xf>
    <xf numFmtId="49" fontId="5" fillId="0" borderId="14" xfId="0" applyNumberFormat="1" applyFont="1" applyBorder="1" applyAlignment="1">
      <alignment vertical="top" wrapText="1"/>
    </xf>
    <xf numFmtId="0" fontId="5" fillId="0" borderId="12" xfId="0" applyFont="1" applyBorder="1" applyAlignment="1">
      <alignment vertical="top"/>
    </xf>
    <xf numFmtId="0" fontId="3" fillId="0" borderId="9" xfId="0" applyFont="1" applyBorder="1"/>
    <xf numFmtId="0" fontId="3" fillId="0" borderId="4" xfId="0" applyFont="1" applyBorder="1" applyAlignment="1">
      <alignment wrapText="1"/>
    </xf>
    <xf numFmtId="0" fontId="3" fillId="0" borderId="15" xfId="0" applyFont="1" applyBorder="1"/>
    <xf numFmtId="0" fontId="5" fillId="0" borderId="1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vertical="center" wrapText="1"/>
    </xf>
    <xf numFmtId="49" fontId="5" fillId="3" borderId="5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/>
    </xf>
    <xf numFmtId="0" fontId="7" fillId="0" borderId="12" xfId="0" applyFont="1" applyBorder="1" applyAlignment="1">
      <alignment vertical="top"/>
    </xf>
    <xf numFmtId="0" fontId="3" fillId="5" borderId="1" xfId="0" applyFont="1" applyFill="1" applyBorder="1" applyAlignment="1">
      <alignment vertical="center" wrapText="1"/>
    </xf>
    <xf numFmtId="0" fontId="7" fillId="0" borderId="7" xfId="0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5" fillId="0" borderId="1" xfId="0" applyFont="1" applyBorder="1" applyAlignment="1">
      <alignment wrapText="1"/>
    </xf>
    <xf numFmtId="0" fontId="5" fillId="2" borderId="7" xfId="0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vertical="top"/>
    </xf>
    <xf numFmtId="164" fontId="5" fillId="2" borderId="4" xfId="0" applyNumberFormat="1" applyFont="1" applyFill="1" applyBorder="1"/>
    <xf numFmtId="0" fontId="5" fillId="0" borderId="1" xfId="0" applyFont="1" applyBorder="1" applyAlignment="1">
      <alignment vertical="top"/>
    </xf>
    <xf numFmtId="0" fontId="5" fillId="0" borderId="3" xfId="0" applyFont="1" applyBorder="1" applyAlignment="1">
      <alignment vertical="top" wrapText="1"/>
    </xf>
    <xf numFmtId="49" fontId="7" fillId="0" borderId="6" xfId="0" applyNumberFormat="1" applyFont="1" applyBorder="1" applyAlignment="1">
      <alignment vertical="top"/>
    </xf>
    <xf numFmtId="164" fontId="5" fillId="0" borderId="4" xfId="0" applyNumberFormat="1" applyFont="1" applyBorder="1"/>
    <xf numFmtId="0" fontId="3" fillId="0" borderId="3" xfId="0" applyFont="1" applyBorder="1" applyAlignment="1">
      <alignment vertical="top" wrapText="1"/>
    </xf>
    <xf numFmtId="49" fontId="7" fillId="0" borderId="7" xfId="0" applyNumberFormat="1" applyFont="1" applyBorder="1" applyAlignment="1">
      <alignment vertical="top"/>
    </xf>
    <xf numFmtId="0" fontId="5" fillId="0" borderId="10" xfId="0" applyFont="1" applyBorder="1" applyAlignment="1">
      <alignment horizontal="center" vertical="top"/>
    </xf>
    <xf numFmtId="164" fontId="5" fillId="0" borderId="0" xfId="0" applyNumberFormat="1" applyFont="1"/>
    <xf numFmtId="164" fontId="5" fillId="2" borderId="1" xfId="0" applyNumberFormat="1" applyFont="1" applyFill="1" applyBorder="1" applyAlignment="1">
      <alignment horizontal="center" vertical="center"/>
    </xf>
    <xf numFmtId="0" fontId="3" fillId="0" borderId="3" xfId="0" applyFont="1" applyBorder="1"/>
    <xf numFmtId="49" fontId="5" fillId="0" borderId="0" xfId="0" applyNumberFormat="1" applyFont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7" fillId="0" borderId="10" xfId="0" applyFont="1" applyBorder="1" applyAlignment="1">
      <alignment vertical="top"/>
    </xf>
    <xf numFmtId="164" fontId="3" fillId="0" borderId="15" xfId="0" applyNumberFormat="1" applyFont="1" applyBorder="1"/>
    <xf numFmtId="164" fontId="3" fillId="4" borderId="1" xfId="0" applyNumberFormat="1" applyFont="1" applyFill="1" applyBorder="1"/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164" fontId="3" fillId="0" borderId="2" xfId="0" applyNumberFormat="1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3" fillId="0" borderId="14" xfId="0" applyFont="1" applyBorder="1"/>
    <xf numFmtId="165" fontId="5" fillId="0" borderId="4" xfId="0" applyNumberFormat="1" applyFont="1" applyBorder="1"/>
    <xf numFmtId="0" fontId="5" fillId="0" borderId="10" xfId="0" applyFont="1" applyBorder="1" applyAlignment="1">
      <alignment vertical="top"/>
    </xf>
    <xf numFmtId="0" fontId="7" fillId="0" borderId="1" xfId="0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vertical="center"/>
    </xf>
    <xf numFmtId="165" fontId="3" fillId="0" borderId="0" xfId="0" applyNumberFormat="1" applyFont="1" applyAlignment="1">
      <alignment vertical="center"/>
    </xf>
    <xf numFmtId="165" fontId="3" fillId="0" borderId="1" xfId="0" applyNumberFormat="1" applyFont="1" applyBorder="1" applyAlignment="1">
      <alignment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vertical="top"/>
    </xf>
    <xf numFmtId="0" fontId="3" fillId="0" borderId="5" xfId="0" applyFont="1" applyBorder="1" applyAlignment="1">
      <alignment vertical="top" wrapText="1"/>
    </xf>
    <xf numFmtId="0" fontId="7" fillId="0" borderId="8" xfId="0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vertical="top" wrapText="1"/>
    </xf>
    <xf numFmtId="0" fontId="3" fillId="0" borderId="3" xfId="0" applyFont="1" applyBorder="1" applyAlignment="1">
      <alignment horizontal="justify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vertical="center"/>
    </xf>
    <xf numFmtId="165" fontId="7" fillId="0" borderId="4" xfId="0" applyNumberFormat="1" applyFont="1" applyBorder="1" applyAlignment="1">
      <alignment vertical="center"/>
    </xf>
    <xf numFmtId="49" fontId="7" fillId="0" borderId="0" xfId="0" applyNumberFormat="1" applyFont="1" applyAlignment="1">
      <alignment vertical="top" wrapText="1"/>
    </xf>
    <xf numFmtId="0" fontId="7" fillId="0" borderId="7" xfId="0" applyFont="1" applyBorder="1" applyAlignment="1">
      <alignment vertical="top" wrapText="1"/>
    </xf>
    <xf numFmtId="164" fontId="3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49" fontId="5" fillId="0" borderId="9" xfId="0" applyNumberFormat="1" applyFont="1" applyBorder="1" applyAlignment="1">
      <alignment vertical="top" wrapText="1"/>
    </xf>
    <xf numFmtId="0" fontId="5" fillId="2" borderId="5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top"/>
    </xf>
    <xf numFmtId="0" fontId="10" fillId="4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wrapText="1"/>
    </xf>
    <xf numFmtId="49" fontId="7" fillId="0" borderId="6" xfId="0" applyNumberFormat="1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/>
    </xf>
    <xf numFmtId="49" fontId="5" fillId="4" borderId="1" xfId="0" applyNumberFormat="1" applyFont="1" applyFill="1" applyBorder="1" applyAlignment="1">
      <alignment horizontal="center"/>
    </xf>
    <xf numFmtId="164" fontId="3" fillId="4" borderId="2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164" fontId="3" fillId="0" borderId="4" xfId="0" applyNumberFormat="1" applyFont="1" applyBorder="1" applyAlignment="1">
      <alignment vertical="top"/>
    </xf>
    <xf numFmtId="164" fontId="7" fillId="0" borderId="4" xfId="0" applyNumberFormat="1" applyFont="1" applyBorder="1" applyAlignment="1">
      <alignment vertical="top"/>
    </xf>
    <xf numFmtId="0" fontId="7" fillId="0" borderId="3" xfId="0" applyFont="1" applyBorder="1" applyAlignment="1">
      <alignment vertical="center" wrapText="1"/>
    </xf>
    <xf numFmtId="0" fontId="5" fillId="2" borderId="14" xfId="0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vertical="top"/>
    </xf>
    <xf numFmtId="0" fontId="3" fillId="0" borderId="0" xfId="0" quotePrefix="1" applyFont="1"/>
    <xf numFmtId="0" fontId="3" fillId="0" borderId="2" xfId="0" applyFont="1" applyBorder="1" applyAlignment="1">
      <alignment wrapText="1"/>
    </xf>
    <xf numFmtId="0" fontId="3" fillId="0" borderId="13" xfId="0" applyFont="1" applyBorder="1"/>
    <xf numFmtId="0" fontId="11" fillId="0" borderId="1" xfId="0" applyFont="1" applyBorder="1" applyAlignment="1">
      <alignment vertical="center" wrapText="1"/>
    </xf>
    <xf numFmtId="0" fontId="3" fillId="0" borderId="13" xfId="0" applyFont="1" applyBorder="1" applyAlignment="1">
      <alignment vertical="top" wrapText="1"/>
    </xf>
    <xf numFmtId="164" fontId="3" fillId="0" borderId="0" xfId="0" applyNumberFormat="1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/>
    </xf>
    <xf numFmtId="0" fontId="5" fillId="4" borderId="3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vertical="top" wrapText="1"/>
    </xf>
    <xf numFmtId="0" fontId="3" fillId="4" borderId="0" xfId="0" applyFont="1" applyFill="1"/>
    <xf numFmtId="0" fontId="3" fillId="0" borderId="15" xfId="0" applyFont="1" applyBorder="1" applyAlignment="1">
      <alignment vertical="top" wrapText="1"/>
    </xf>
    <xf numFmtId="49" fontId="5" fillId="3" borderId="5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64" fontId="3" fillId="6" borderId="5" xfId="0" applyNumberFormat="1" applyFont="1" applyFill="1" applyBorder="1"/>
    <xf numFmtId="0" fontId="5" fillId="0" borderId="9" xfId="0" applyFont="1" applyBorder="1" applyAlignment="1">
      <alignment horizontal="justify" vertical="center" wrapText="1"/>
    </xf>
    <xf numFmtId="0" fontId="3" fillId="0" borderId="12" xfId="0" applyFont="1" applyBorder="1"/>
    <xf numFmtId="0" fontId="5" fillId="0" borderId="5" xfId="0" applyFont="1" applyBorder="1" applyAlignment="1">
      <alignment vertical="top"/>
    </xf>
    <xf numFmtId="0" fontId="7" fillId="0" borderId="11" xfId="0" applyFont="1" applyBorder="1" applyAlignment="1">
      <alignment vertical="top"/>
    </xf>
    <xf numFmtId="0" fontId="3" fillId="0" borderId="12" xfId="0" applyFont="1" applyBorder="1" applyAlignment="1">
      <alignment vertical="top" wrapText="1"/>
    </xf>
    <xf numFmtId="49" fontId="7" fillId="0" borderId="5" xfId="0" applyNumberFormat="1" applyFont="1" applyBorder="1" applyAlignment="1">
      <alignment vertical="top"/>
    </xf>
    <xf numFmtId="49" fontId="5" fillId="0" borderId="13" xfId="0" applyNumberFormat="1" applyFont="1" applyBorder="1" applyAlignment="1">
      <alignment vertical="top" wrapText="1"/>
    </xf>
    <xf numFmtId="164" fontId="3" fillId="4" borderId="1" xfId="0" applyNumberFormat="1" applyFont="1" applyFill="1" applyBorder="1" applyAlignment="1">
      <alignment vertical="center"/>
    </xf>
    <xf numFmtId="164" fontId="5" fillId="0" borderId="1" xfId="0" applyNumberFormat="1" applyFont="1" applyBorder="1" applyAlignment="1">
      <alignment horizontal="center" wrapText="1"/>
    </xf>
    <xf numFmtId="0" fontId="5" fillId="0" borderId="0" xfId="0" applyFont="1"/>
    <xf numFmtId="0" fontId="5" fillId="0" borderId="5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3" fillId="0" borderId="6" xfId="0" applyFont="1" applyBorder="1"/>
    <xf numFmtId="0" fontId="3" fillId="0" borderId="7" xfId="0" applyFont="1" applyBorder="1"/>
    <xf numFmtId="0" fontId="3" fillId="0" borderId="1" xfId="0" applyFont="1" applyBorder="1" applyAlignment="1">
      <alignment horizontal="left" vertical="center"/>
    </xf>
    <xf numFmtId="0" fontId="5" fillId="3" borderId="7" xfId="0" applyFont="1" applyFill="1" applyBorder="1" applyAlignment="1">
      <alignment horizontal="center" vertical="top" wrapText="1"/>
    </xf>
    <xf numFmtId="164" fontId="5" fillId="3" borderId="7" xfId="0" applyNumberFormat="1" applyFont="1" applyFill="1" applyBorder="1" applyAlignment="1">
      <alignment vertical="center" wrapText="1"/>
    </xf>
    <xf numFmtId="164" fontId="3" fillId="0" borderId="3" xfId="0" applyNumberFormat="1" applyFont="1" applyBorder="1" applyAlignment="1">
      <alignment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49" fontId="5" fillId="0" borderId="3" xfId="0" applyNumberFormat="1" applyFont="1" applyBorder="1" applyAlignment="1">
      <alignment vertical="top" wrapText="1"/>
    </xf>
    <xf numFmtId="0" fontId="3" fillId="0" borderId="7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center" wrapText="1"/>
    </xf>
    <xf numFmtId="49" fontId="5" fillId="0" borderId="14" xfId="0" applyNumberFormat="1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wrapText="1"/>
    </xf>
    <xf numFmtId="164" fontId="3" fillId="0" borderId="7" xfId="0" applyNumberFormat="1" applyFont="1" applyBorder="1" applyAlignment="1">
      <alignment vertical="center"/>
    </xf>
    <xf numFmtId="165" fontId="3" fillId="0" borderId="9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" fillId="0" borderId="15" xfId="0" applyFont="1" applyBorder="1" applyAlignment="1">
      <alignment horizontal="justify" vertical="center" wrapText="1"/>
    </xf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0" fontId="7" fillId="3" borderId="14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2" borderId="3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10" fillId="3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top"/>
    </xf>
    <xf numFmtId="0" fontId="7" fillId="3" borderId="2" xfId="0" applyFont="1" applyFill="1" applyBorder="1" applyAlignment="1">
      <alignment horizontal="center" vertical="top"/>
    </xf>
    <xf numFmtId="0" fontId="7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11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/>
    </xf>
    <xf numFmtId="0" fontId="12" fillId="0" borderId="1" xfId="0" applyFont="1" applyBorder="1" applyAlignment="1">
      <alignment vertical="center" wrapText="1"/>
    </xf>
    <xf numFmtId="0" fontId="3" fillId="0" borderId="11" xfId="0" applyFont="1" applyBorder="1" applyAlignment="1">
      <alignment wrapText="1"/>
    </xf>
    <xf numFmtId="164" fontId="3" fillId="0" borderId="15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5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5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50ABC-3FF3-4FDA-A66F-9CF23188666C}">
  <sheetPr>
    <tabColor rgb="FF92D050"/>
  </sheetPr>
  <dimension ref="A1:BH547"/>
  <sheetViews>
    <sheetView tabSelected="1" topLeftCell="A74" workbookViewId="0">
      <selection activeCell="A39" sqref="A39:XFD229"/>
    </sheetView>
  </sheetViews>
  <sheetFormatPr defaultRowHeight="15.75" x14ac:dyDescent="0.25"/>
  <cols>
    <col min="1" max="1" width="3" style="4" bestFit="1" customWidth="1"/>
    <col min="2" max="2" width="56.140625" style="4" customWidth="1"/>
    <col min="3" max="3" width="10.140625" style="19" customWidth="1"/>
    <col min="4" max="4" width="8.28515625" style="20" customWidth="1"/>
    <col min="5" max="5" width="18.28515625" style="4" customWidth="1"/>
    <col min="6" max="6" width="17.28515625" style="19" customWidth="1"/>
    <col min="7" max="16384" width="9.140625" style="4"/>
  </cols>
  <sheetData>
    <row r="1" spans="2:6" x14ac:dyDescent="0.25">
      <c r="C1" s="11" t="s">
        <v>88</v>
      </c>
    </row>
    <row r="2" spans="2:6" x14ac:dyDescent="0.25">
      <c r="C2" s="4" t="s">
        <v>107</v>
      </c>
      <c r="D2" s="4"/>
      <c r="F2" s="4"/>
    </row>
    <row r="3" spans="2:6" x14ac:dyDescent="0.25">
      <c r="C3" s="4" t="s">
        <v>83</v>
      </c>
      <c r="D3" s="4"/>
      <c r="F3" s="4"/>
    </row>
    <row r="4" spans="2:6" x14ac:dyDescent="0.25">
      <c r="C4" s="4" t="s">
        <v>108</v>
      </c>
      <c r="D4" s="4"/>
      <c r="F4" s="4"/>
    </row>
    <row r="5" spans="2:6" x14ac:dyDescent="0.25">
      <c r="C5" s="4" t="s">
        <v>89</v>
      </c>
      <c r="D5" s="4"/>
      <c r="F5" s="4"/>
    </row>
    <row r="6" spans="2:6" x14ac:dyDescent="0.25">
      <c r="C6" s="4" t="s">
        <v>109</v>
      </c>
      <c r="D6" s="4"/>
      <c r="F6" s="4"/>
    </row>
    <row r="7" spans="2:6" x14ac:dyDescent="0.25">
      <c r="C7" s="4" t="s">
        <v>95</v>
      </c>
      <c r="D7" s="4"/>
      <c r="F7" s="4"/>
    </row>
    <row r="8" spans="2:6" hidden="1" x14ac:dyDescent="0.25">
      <c r="C8" s="11"/>
      <c r="D8" s="12"/>
      <c r="E8" s="11"/>
      <c r="F8" s="11"/>
    </row>
    <row r="9" spans="2:6" hidden="1" x14ac:dyDescent="0.25">
      <c r="C9" s="213"/>
      <c r="D9" s="213"/>
      <c r="E9" s="213"/>
      <c r="F9" s="213"/>
    </row>
    <row r="10" spans="2:6" hidden="1" x14ac:dyDescent="0.25">
      <c r="C10" s="213"/>
      <c r="D10" s="213"/>
      <c r="E10" s="213"/>
      <c r="F10" s="213"/>
    </row>
    <row r="11" spans="2:6" hidden="1" x14ac:dyDescent="0.25">
      <c r="C11" s="213"/>
      <c r="D11" s="213"/>
      <c r="E11" s="213"/>
      <c r="F11" s="213"/>
    </row>
    <row r="12" spans="2:6" hidden="1" x14ac:dyDescent="0.25">
      <c r="C12" s="213"/>
      <c r="D12" s="213"/>
      <c r="E12" s="213"/>
      <c r="F12" s="213"/>
    </row>
    <row r="13" spans="2:6" s="30" customFormat="1" hidden="1" x14ac:dyDescent="0.25">
      <c r="B13" s="4"/>
      <c r="C13" s="11"/>
      <c r="D13" s="11"/>
      <c r="E13" s="11"/>
      <c r="F13" s="11"/>
    </row>
    <row r="14" spans="2:6" hidden="1" x14ac:dyDescent="0.25">
      <c r="C14" s="213"/>
      <c r="D14" s="213"/>
      <c r="E14" s="213"/>
      <c r="F14" s="213"/>
    </row>
    <row r="15" spans="2:6" s="30" customFormat="1" hidden="1" x14ac:dyDescent="0.25">
      <c r="B15" s="4"/>
      <c r="C15" s="11"/>
      <c r="D15" s="11"/>
      <c r="E15" s="11"/>
      <c r="F15" s="11"/>
    </row>
    <row r="16" spans="2:6" hidden="1" x14ac:dyDescent="0.25">
      <c r="C16" s="4"/>
      <c r="D16" s="4"/>
      <c r="F16" s="4"/>
    </row>
    <row r="17" spans="2:6" s="30" customFormat="1" hidden="1" x14ac:dyDescent="0.25">
      <c r="B17" s="4"/>
      <c r="C17" s="213"/>
      <c r="D17" s="213"/>
      <c r="E17" s="213"/>
      <c r="F17" s="213"/>
    </row>
    <row r="18" spans="2:6" hidden="1" x14ac:dyDescent="0.25">
      <c r="C18" s="4"/>
      <c r="D18" s="4"/>
      <c r="F18" s="4"/>
    </row>
    <row r="19" spans="2:6" s="30" customFormat="1" hidden="1" x14ac:dyDescent="0.25">
      <c r="B19" s="4"/>
      <c r="C19" s="4"/>
      <c r="D19" s="4"/>
      <c r="E19" s="4"/>
      <c r="F19" s="4"/>
    </row>
    <row r="20" spans="2:6" hidden="1" x14ac:dyDescent="0.25">
      <c r="C20" s="4"/>
      <c r="D20" s="4"/>
      <c r="F20" s="4"/>
    </row>
    <row r="21" spans="2:6" s="30" customFormat="1" hidden="1" x14ac:dyDescent="0.25">
      <c r="B21" s="4"/>
      <c r="C21" s="4"/>
      <c r="D21" s="4"/>
      <c r="E21" s="4"/>
      <c r="F21" s="4"/>
    </row>
    <row r="22" spans="2:6" hidden="1" x14ac:dyDescent="0.25">
      <c r="C22" s="4"/>
      <c r="D22" s="4"/>
      <c r="F22" s="4"/>
    </row>
    <row r="23" spans="2:6" s="30" customFormat="1" hidden="1" x14ac:dyDescent="0.25">
      <c r="B23" s="4"/>
      <c r="C23" s="4"/>
      <c r="D23" s="4"/>
      <c r="E23" s="4"/>
      <c r="F23" s="4"/>
    </row>
    <row r="24" spans="2:6" hidden="1" x14ac:dyDescent="0.25">
      <c r="C24" s="4"/>
      <c r="D24" s="4"/>
      <c r="F24" s="4"/>
    </row>
    <row r="25" spans="2:6" s="30" customFormat="1" hidden="1" x14ac:dyDescent="0.25">
      <c r="B25" s="4"/>
      <c r="C25" s="4"/>
      <c r="D25" s="4"/>
      <c r="E25" s="4"/>
      <c r="F25" s="4"/>
    </row>
    <row r="26" spans="2:6" ht="15" customHeight="1" x14ac:dyDescent="0.25">
      <c r="C26" s="4" t="s">
        <v>110</v>
      </c>
      <c r="D26" s="4"/>
      <c r="F26" s="4"/>
    </row>
    <row r="27" spans="2:6" ht="16.5" customHeight="1" x14ac:dyDescent="0.25">
      <c r="C27" s="4" t="s">
        <v>111</v>
      </c>
      <c r="D27" s="4"/>
      <c r="F27" s="4"/>
    </row>
    <row r="28" spans="2:6" ht="16.5" customHeight="1" x14ac:dyDescent="0.25">
      <c r="C28" s="2" t="s">
        <v>116</v>
      </c>
      <c r="D28" s="2"/>
      <c r="E28" s="2"/>
      <c r="F28" s="2"/>
    </row>
    <row r="29" spans="2:6" ht="16.5" customHeight="1" x14ac:dyDescent="0.25">
      <c r="C29" s="2" t="s">
        <v>145</v>
      </c>
      <c r="D29" s="2"/>
      <c r="E29" s="2"/>
      <c r="F29" s="2"/>
    </row>
    <row r="30" spans="2:6" ht="16.5" customHeight="1" x14ac:dyDescent="0.25">
      <c r="C30" s="2" t="s">
        <v>161</v>
      </c>
      <c r="D30" s="2"/>
      <c r="E30" s="2"/>
      <c r="F30" s="2"/>
    </row>
    <row r="31" spans="2:6" ht="16.5" customHeight="1" x14ac:dyDescent="0.25">
      <c r="C31" s="2" t="s">
        <v>164</v>
      </c>
      <c r="D31" s="2"/>
      <c r="E31" s="2"/>
      <c r="F31" s="2"/>
    </row>
    <row r="32" spans="2:6" ht="16.5" customHeight="1" x14ac:dyDescent="0.25">
      <c r="C32" s="2" t="s">
        <v>167</v>
      </c>
      <c r="D32" s="2"/>
      <c r="E32" s="2"/>
      <c r="F32" s="2"/>
    </row>
    <row r="33" spans="1:10" ht="16.5" customHeight="1" x14ac:dyDescent="0.25">
      <c r="C33" s="2" t="s">
        <v>182</v>
      </c>
      <c r="D33" s="2"/>
      <c r="E33" s="2"/>
      <c r="F33" s="2"/>
    </row>
    <row r="34" spans="1:10" ht="16.5" customHeight="1" x14ac:dyDescent="0.25">
      <c r="C34" s="2" t="s">
        <v>179</v>
      </c>
      <c r="D34" s="2"/>
      <c r="E34" s="2"/>
      <c r="F34" s="2"/>
    </row>
    <row r="35" spans="1:10" ht="16.5" customHeight="1" x14ac:dyDescent="0.25">
      <c r="C35" s="2" t="s">
        <v>190</v>
      </c>
      <c r="D35" s="2"/>
      <c r="E35" s="2"/>
      <c r="F35" s="2"/>
    </row>
    <row r="36" spans="1:10" ht="16.5" customHeight="1" x14ac:dyDescent="0.25">
      <c r="C36" s="2" t="s">
        <v>191</v>
      </c>
      <c r="D36" s="2"/>
      <c r="E36" s="2"/>
      <c r="F36" s="2"/>
    </row>
    <row r="37" spans="1:10" ht="17.25" customHeight="1" x14ac:dyDescent="0.3">
      <c r="B37" s="13"/>
      <c r="C37" s="2" t="s">
        <v>202</v>
      </c>
      <c r="D37" s="2"/>
      <c r="E37" s="2"/>
      <c r="F37" s="2"/>
    </row>
    <row r="38" spans="1:10" ht="52.5" customHeight="1" x14ac:dyDescent="0.25">
      <c r="A38" s="225" t="s">
        <v>45</v>
      </c>
      <c r="B38" s="225"/>
      <c r="C38" s="225"/>
      <c r="D38" s="225"/>
      <c r="E38" s="225"/>
      <c r="F38" s="225"/>
    </row>
    <row r="39" spans="1:10" ht="24.75" customHeight="1" x14ac:dyDescent="0.3">
      <c r="A39" s="34"/>
      <c r="B39" s="34"/>
      <c r="C39" s="34"/>
      <c r="D39" s="34"/>
      <c r="E39" s="34"/>
      <c r="F39" s="34"/>
    </row>
    <row r="40" spans="1:10" ht="47.25" x14ac:dyDescent="0.25">
      <c r="A40" s="228" t="s">
        <v>0</v>
      </c>
      <c r="B40" s="228"/>
      <c r="C40" s="14" t="s">
        <v>1</v>
      </c>
      <c r="D40" s="14" t="s">
        <v>2</v>
      </c>
      <c r="E40" s="15" t="s">
        <v>3</v>
      </c>
      <c r="F40" s="15" t="s">
        <v>19</v>
      </c>
    </row>
    <row r="41" spans="1:10" x14ac:dyDescent="0.25">
      <c r="A41" s="232" t="s">
        <v>194</v>
      </c>
      <c r="B41" s="233"/>
      <c r="C41" s="86">
        <v>110180</v>
      </c>
      <c r="D41" s="86">
        <v>2240</v>
      </c>
      <c r="E41" s="182">
        <f>SUM(E42)</f>
        <v>553568</v>
      </c>
      <c r="F41" s="15"/>
    </row>
    <row r="42" spans="1:10" x14ac:dyDescent="0.25">
      <c r="A42" s="17">
        <v>1</v>
      </c>
      <c r="B42" s="137" t="s">
        <v>157</v>
      </c>
      <c r="C42" s="86"/>
      <c r="D42" s="86"/>
      <c r="E42" s="182">
        <f>SUM(E43)</f>
        <v>553568</v>
      </c>
      <c r="F42" s="15"/>
    </row>
    <row r="43" spans="1:10" x14ac:dyDescent="0.25">
      <c r="A43" s="230" t="s">
        <v>31</v>
      </c>
      <c r="B43" s="231"/>
      <c r="C43" s="86"/>
      <c r="D43" s="86"/>
      <c r="E43" s="182">
        <f>SUM(E44)</f>
        <v>553568</v>
      </c>
      <c r="F43" s="15"/>
    </row>
    <row r="44" spans="1:10" ht="110.25" x14ac:dyDescent="0.25">
      <c r="A44" s="14"/>
      <c r="B44" s="236" t="s">
        <v>195</v>
      </c>
      <c r="C44" s="86"/>
      <c r="D44" s="86"/>
      <c r="E44" s="108">
        <v>553568</v>
      </c>
      <c r="F44" s="15"/>
    </row>
    <row r="45" spans="1:10" s="169" customFormat="1" ht="15.75" customHeight="1" x14ac:dyDescent="0.25">
      <c r="A45" s="229" t="s">
        <v>9</v>
      </c>
      <c r="B45" s="229"/>
      <c r="C45" s="51" t="s">
        <v>8</v>
      </c>
      <c r="D45" s="139" t="s">
        <v>4</v>
      </c>
      <c r="E45" s="104">
        <f>SUM(E46+E49+E116+E123+E130)</f>
        <v>25340524</v>
      </c>
      <c r="F45" s="52" t="s">
        <v>4</v>
      </c>
      <c r="J45" s="169" t="s">
        <v>181</v>
      </c>
    </row>
    <row r="46" spans="1:10" ht="15.75" customHeight="1" x14ac:dyDescent="0.25">
      <c r="A46" s="17">
        <v>1</v>
      </c>
      <c r="B46" s="137" t="s">
        <v>157</v>
      </c>
      <c r="C46" s="140"/>
      <c r="D46" s="55"/>
      <c r="E46" s="106">
        <f>SUM(E48)</f>
        <v>82570</v>
      </c>
      <c r="F46" s="134"/>
    </row>
    <row r="47" spans="1:10" ht="15.75" customHeight="1" x14ac:dyDescent="0.25">
      <c r="A47" s="230" t="s">
        <v>31</v>
      </c>
      <c r="B47" s="231"/>
      <c r="C47" s="140"/>
      <c r="D47" s="55">
        <v>2240</v>
      </c>
      <c r="E47" s="106">
        <f>SUM(E48)</f>
        <v>82570</v>
      </c>
      <c r="F47" s="134"/>
    </row>
    <row r="48" spans="1:10" ht="63" customHeight="1" x14ac:dyDescent="0.25">
      <c r="A48" s="136"/>
      <c r="B48" s="237" t="s">
        <v>112</v>
      </c>
      <c r="C48" s="141"/>
      <c r="D48" s="135"/>
      <c r="E48" s="142">
        <v>82570</v>
      </c>
      <c r="F48" s="143" t="s">
        <v>156</v>
      </c>
    </row>
    <row r="49" spans="1:6" ht="15.75" customHeight="1" x14ac:dyDescent="0.25">
      <c r="A49" s="53" t="s">
        <v>10</v>
      </c>
      <c r="B49" s="54" t="s">
        <v>6</v>
      </c>
      <c r="C49" s="138" t="s">
        <v>8</v>
      </c>
      <c r="D49" s="63" t="s">
        <v>4</v>
      </c>
      <c r="E49" s="74">
        <f>SUM(E50+E56+E62+E63+E83+E87)</f>
        <v>21232028</v>
      </c>
      <c r="F49" s="220" t="s">
        <v>43</v>
      </c>
    </row>
    <row r="50" spans="1:6" x14ac:dyDescent="0.25">
      <c r="A50" s="226" t="s">
        <v>26</v>
      </c>
      <c r="B50" s="227"/>
      <c r="C50" s="25"/>
      <c r="D50" s="56">
        <v>2610</v>
      </c>
      <c r="E50" s="102">
        <f>SUM(E51+E54+E55)</f>
        <v>5610782</v>
      </c>
      <c r="F50" s="219"/>
    </row>
    <row r="51" spans="1:6" x14ac:dyDescent="0.25">
      <c r="A51" s="57"/>
      <c r="B51" s="16" t="s">
        <v>23</v>
      </c>
      <c r="C51" s="58"/>
      <c r="D51" s="23"/>
      <c r="E51" s="91">
        <v>594547</v>
      </c>
      <c r="F51" s="38"/>
    </row>
    <row r="52" spans="1:6" x14ac:dyDescent="0.25">
      <c r="A52" s="57"/>
      <c r="B52" s="16" t="s">
        <v>24</v>
      </c>
      <c r="C52" s="58"/>
      <c r="D52" s="23"/>
      <c r="E52" s="87">
        <v>2340437</v>
      </c>
      <c r="F52" s="38"/>
    </row>
    <row r="53" spans="1:6" x14ac:dyDescent="0.25">
      <c r="A53" s="57"/>
      <c r="B53" s="16" t="s">
        <v>32</v>
      </c>
      <c r="C53" s="58"/>
      <c r="D53" s="23"/>
      <c r="E53" s="87">
        <v>129437</v>
      </c>
      <c r="F53" s="38"/>
    </row>
    <row r="54" spans="1:6" x14ac:dyDescent="0.25">
      <c r="A54" s="57"/>
      <c r="B54" s="16" t="s">
        <v>33</v>
      </c>
      <c r="C54" s="58"/>
      <c r="D54" s="23"/>
      <c r="E54" s="87">
        <f>SUM(E52:E53)</f>
        <v>2469874</v>
      </c>
      <c r="F54" s="38"/>
    </row>
    <row r="55" spans="1:6" x14ac:dyDescent="0.25">
      <c r="A55" s="57"/>
      <c r="B55" s="16" t="s">
        <v>25</v>
      </c>
      <c r="C55" s="58"/>
      <c r="D55" s="23"/>
      <c r="E55" s="87">
        <v>2546361</v>
      </c>
      <c r="F55" s="38"/>
    </row>
    <row r="56" spans="1:6" x14ac:dyDescent="0.25">
      <c r="A56" s="226" t="s">
        <v>27</v>
      </c>
      <c r="B56" s="227"/>
      <c r="C56" s="58"/>
      <c r="D56" s="23"/>
      <c r="E56" s="103">
        <f>SUM(E57+E60+E61)</f>
        <v>1214972</v>
      </c>
      <c r="F56" s="38"/>
    </row>
    <row r="57" spans="1:6" x14ac:dyDescent="0.25">
      <c r="A57" s="57"/>
      <c r="B57" s="16" t="s">
        <v>28</v>
      </c>
      <c r="C57" s="58"/>
      <c r="D57" s="23"/>
      <c r="E57" s="91">
        <v>131658</v>
      </c>
      <c r="F57" s="38"/>
    </row>
    <row r="58" spans="1:6" x14ac:dyDescent="0.25">
      <c r="A58" s="57"/>
      <c r="B58" s="59" t="s">
        <v>29</v>
      </c>
      <c r="C58" s="58"/>
      <c r="D58" s="23"/>
      <c r="E58" s="91">
        <v>493423</v>
      </c>
      <c r="F58" s="38"/>
    </row>
    <row r="59" spans="1:6" x14ac:dyDescent="0.25">
      <c r="A59" s="57"/>
      <c r="B59" s="59" t="s">
        <v>34</v>
      </c>
      <c r="C59" s="58"/>
      <c r="D59" s="23"/>
      <c r="E59" s="91">
        <v>29692</v>
      </c>
      <c r="F59" s="38"/>
    </row>
    <row r="60" spans="1:6" x14ac:dyDescent="0.25">
      <c r="A60" s="57"/>
      <c r="B60" s="59" t="s">
        <v>35</v>
      </c>
      <c r="C60" s="58"/>
      <c r="D60" s="23"/>
      <c r="E60" s="91">
        <f>SUM(E58:E59)</f>
        <v>523115</v>
      </c>
      <c r="F60" s="38"/>
    </row>
    <row r="61" spans="1:6" x14ac:dyDescent="0.25">
      <c r="A61" s="57"/>
      <c r="B61" s="16" t="s">
        <v>30</v>
      </c>
      <c r="C61" s="58"/>
      <c r="D61" s="23"/>
      <c r="E61" s="91">
        <v>560199</v>
      </c>
      <c r="F61" s="38"/>
    </row>
    <row r="62" spans="1:6" x14ac:dyDescent="0.25">
      <c r="A62" s="226" t="s">
        <v>12</v>
      </c>
      <c r="B62" s="227"/>
      <c r="C62" s="58"/>
      <c r="D62" s="60">
        <v>2610</v>
      </c>
      <c r="E62" s="103">
        <v>2199600</v>
      </c>
      <c r="F62" s="38"/>
    </row>
    <row r="63" spans="1:6" x14ac:dyDescent="0.25">
      <c r="A63" s="226" t="s">
        <v>13</v>
      </c>
      <c r="B63" s="227"/>
      <c r="C63" s="25"/>
      <c r="D63" s="56">
        <v>2610</v>
      </c>
      <c r="E63" s="102">
        <f>SUM(E64+E71+E72+E73+E74+E75+E76+E81+E82)</f>
        <v>1736140</v>
      </c>
      <c r="F63" s="38"/>
    </row>
    <row r="64" spans="1:6" x14ac:dyDescent="0.25">
      <c r="A64" s="61" t="s">
        <v>5</v>
      </c>
      <c r="B64" s="62" t="s">
        <v>14</v>
      </c>
      <c r="C64" s="25"/>
      <c r="D64" s="25"/>
      <c r="E64" s="85">
        <f>SUM(E65:E70)</f>
        <v>1128378</v>
      </c>
      <c r="F64" s="38"/>
    </row>
    <row r="65" spans="1:6" x14ac:dyDescent="0.25">
      <c r="A65" s="203"/>
      <c r="B65" s="1" t="s">
        <v>20</v>
      </c>
      <c r="C65" s="25"/>
      <c r="D65" s="25"/>
      <c r="E65" s="99">
        <v>266650</v>
      </c>
      <c r="F65" s="38"/>
    </row>
    <row r="66" spans="1:6" x14ac:dyDescent="0.25">
      <c r="A66" s="204"/>
      <c r="B66" s="16" t="s">
        <v>21</v>
      </c>
      <c r="C66" s="25"/>
      <c r="D66" s="25"/>
      <c r="E66" s="99">
        <v>188369</v>
      </c>
      <c r="F66" s="38"/>
    </row>
    <row r="67" spans="1:6" x14ac:dyDescent="0.25">
      <c r="A67" s="205"/>
      <c r="B67" s="16" t="s">
        <v>22</v>
      </c>
      <c r="C67" s="111"/>
      <c r="D67" s="111"/>
      <c r="E67" s="99">
        <v>154672</v>
      </c>
      <c r="F67" s="39"/>
    </row>
    <row r="68" spans="1:6" x14ac:dyDescent="0.25">
      <c r="A68" s="205"/>
      <c r="B68" s="206" t="s">
        <v>46</v>
      </c>
      <c r="C68" s="25"/>
      <c r="D68" s="25"/>
      <c r="E68" s="207">
        <v>70789</v>
      </c>
      <c r="F68" s="38"/>
    </row>
    <row r="69" spans="1:6" x14ac:dyDescent="0.25">
      <c r="A69" s="16"/>
      <c r="B69" s="159" t="s">
        <v>47</v>
      </c>
      <c r="C69" s="78"/>
      <c r="D69" s="25"/>
      <c r="E69" s="100">
        <v>390858</v>
      </c>
      <c r="F69" s="38"/>
    </row>
    <row r="70" spans="1:6" x14ac:dyDescent="0.25">
      <c r="A70" s="75"/>
      <c r="B70" s="159" t="s">
        <v>48</v>
      </c>
      <c r="C70" s="78"/>
      <c r="D70" s="25"/>
      <c r="E70" s="101">
        <v>57040</v>
      </c>
      <c r="F70" s="38"/>
    </row>
    <row r="71" spans="1:6" ht="45" x14ac:dyDescent="0.25">
      <c r="A71" s="75"/>
      <c r="B71" s="159" t="s">
        <v>100</v>
      </c>
      <c r="C71" s="78"/>
      <c r="D71" s="25"/>
      <c r="E71" s="121">
        <v>99750</v>
      </c>
      <c r="F71" s="38"/>
    </row>
    <row r="72" spans="1:6" ht="45" x14ac:dyDescent="0.25">
      <c r="A72" s="16"/>
      <c r="B72" s="238" t="s">
        <v>103</v>
      </c>
      <c r="C72" s="177"/>
      <c r="D72" s="111"/>
      <c r="E72" s="121">
        <v>98720</v>
      </c>
      <c r="F72" s="39"/>
    </row>
    <row r="73" spans="1:6" ht="63" x14ac:dyDescent="0.25">
      <c r="A73" s="75"/>
      <c r="B73" s="1" t="s">
        <v>113</v>
      </c>
      <c r="C73" s="113"/>
      <c r="D73" s="114"/>
      <c r="E73" s="121">
        <v>97500</v>
      </c>
      <c r="F73" s="112"/>
    </row>
    <row r="74" spans="1:6" ht="31.5" x14ac:dyDescent="0.25">
      <c r="A74" s="75"/>
      <c r="B74" s="239" t="s">
        <v>114</v>
      </c>
      <c r="C74" s="78"/>
      <c r="D74" s="25"/>
      <c r="E74" s="121">
        <v>26643</v>
      </c>
      <c r="F74" s="38"/>
    </row>
    <row r="75" spans="1:6" ht="47.25" x14ac:dyDescent="0.25">
      <c r="A75" s="75"/>
      <c r="B75" s="1" t="s">
        <v>115</v>
      </c>
      <c r="C75" s="78"/>
      <c r="D75" s="25"/>
      <c r="E75" s="121">
        <v>99780</v>
      </c>
      <c r="F75" s="38"/>
    </row>
    <row r="76" spans="1:6" ht="48" customHeight="1" x14ac:dyDescent="0.25">
      <c r="A76" s="158"/>
      <c r="B76" s="1" t="s">
        <v>162</v>
      </c>
      <c r="C76" s="78"/>
      <c r="D76" s="25"/>
      <c r="E76" s="121">
        <f>SUM(E77:E80)</f>
        <v>152184</v>
      </c>
      <c r="F76" s="38"/>
    </row>
    <row r="77" spans="1:6" x14ac:dyDescent="0.25">
      <c r="A77" s="115" t="s">
        <v>5</v>
      </c>
      <c r="B77" s="1" t="s">
        <v>146</v>
      </c>
      <c r="C77" s="78"/>
      <c r="D77" s="25"/>
      <c r="E77" s="121">
        <v>88819</v>
      </c>
      <c r="F77" s="38"/>
    </row>
    <row r="78" spans="1:6" x14ac:dyDescent="0.25">
      <c r="A78" s="115" t="s">
        <v>5</v>
      </c>
      <c r="B78" s="1" t="s">
        <v>147</v>
      </c>
      <c r="C78" s="78"/>
      <c r="D78" s="25"/>
      <c r="E78" s="121">
        <v>32865</v>
      </c>
      <c r="F78" s="38"/>
    </row>
    <row r="79" spans="1:6" ht="31.5" x14ac:dyDescent="0.25">
      <c r="A79" s="115" t="s">
        <v>5</v>
      </c>
      <c r="B79" s="1" t="s">
        <v>148</v>
      </c>
      <c r="C79" s="78"/>
      <c r="D79" s="25"/>
      <c r="E79" s="121">
        <v>30000</v>
      </c>
      <c r="F79" s="38"/>
    </row>
    <row r="80" spans="1:6" ht="31.5" x14ac:dyDescent="0.25">
      <c r="A80" s="115" t="s">
        <v>5</v>
      </c>
      <c r="B80" s="1" t="s">
        <v>149</v>
      </c>
      <c r="C80" s="78"/>
      <c r="D80" s="25"/>
      <c r="E80" s="121">
        <v>500</v>
      </c>
      <c r="F80" s="38"/>
    </row>
    <row r="81" spans="1:6" ht="31.5" x14ac:dyDescent="0.25">
      <c r="A81" s="90"/>
      <c r="B81" s="1" t="s">
        <v>180</v>
      </c>
      <c r="C81" s="78"/>
      <c r="D81" s="25"/>
      <c r="E81" s="121">
        <v>9305</v>
      </c>
      <c r="F81" s="38"/>
    </row>
    <row r="82" spans="1:6" ht="31.5" x14ac:dyDescent="0.25">
      <c r="A82" s="90"/>
      <c r="B82" s="1" t="s">
        <v>189</v>
      </c>
      <c r="C82" s="78"/>
      <c r="D82" s="25"/>
      <c r="E82" s="121">
        <v>23880</v>
      </c>
      <c r="F82" s="38"/>
    </row>
    <row r="83" spans="1:6" x14ac:dyDescent="0.25">
      <c r="A83" s="234" t="s">
        <v>31</v>
      </c>
      <c r="B83" s="235"/>
      <c r="C83" s="78"/>
      <c r="D83" s="25"/>
      <c r="E83" s="122">
        <f>SUM(E84+E85+E86)</f>
        <v>583084</v>
      </c>
      <c r="F83" s="38"/>
    </row>
    <row r="84" spans="1:6" ht="60" x14ac:dyDescent="0.25">
      <c r="A84" s="92"/>
      <c r="B84" s="159" t="s">
        <v>106</v>
      </c>
      <c r="C84" s="78"/>
      <c r="D84" s="25"/>
      <c r="E84" s="121">
        <v>484384</v>
      </c>
      <c r="F84" s="38"/>
    </row>
    <row r="85" spans="1:6" x14ac:dyDescent="0.25">
      <c r="A85" s="92"/>
      <c r="B85" s="159" t="s">
        <v>165</v>
      </c>
      <c r="C85" s="78"/>
      <c r="D85" s="25"/>
      <c r="E85" s="121">
        <v>43050</v>
      </c>
      <c r="F85" s="38"/>
    </row>
    <row r="86" spans="1:6" ht="13.5" customHeight="1" x14ac:dyDescent="0.25">
      <c r="A86" s="92"/>
      <c r="B86" s="159" t="s">
        <v>188</v>
      </c>
      <c r="C86" s="78"/>
      <c r="D86" s="25"/>
      <c r="E86" s="121">
        <v>55650</v>
      </c>
      <c r="F86" s="38"/>
    </row>
    <row r="87" spans="1:6" x14ac:dyDescent="0.25">
      <c r="A87" s="92"/>
      <c r="B87" s="240" t="s">
        <v>81</v>
      </c>
      <c r="C87" s="78"/>
      <c r="D87" s="95">
        <v>3210</v>
      </c>
      <c r="E87" s="93">
        <f>SUM(E89+E90+E93+E94+E97+E98+E101+E102+E105+E106+E109+E110+E113)</f>
        <v>9887450</v>
      </c>
      <c r="F87" s="38"/>
    </row>
    <row r="88" spans="1:6" x14ac:dyDescent="0.25">
      <c r="A88" s="92"/>
      <c r="B88" s="82" t="s">
        <v>82</v>
      </c>
      <c r="C88" s="94"/>
      <c r="D88" s="36"/>
      <c r="E88" s="93"/>
      <c r="F88" s="38"/>
    </row>
    <row r="89" spans="1:6" ht="96.75" customHeight="1" x14ac:dyDescent="0.25">
      <c r="A89" s="115" t="s">
        <v>5</v>
      </c>
      <c r="B89" s="1" t="s">
        <v>150</v>
      </c>
      <c r="C89" s="78"/>
      <c r="D89" s="25"/>
      <c r="E89" s="97">
        <v>49734</v>
      </c>
      <c r="F89" s="38"/>
    </row>
    <row r="90" spans="1:6" ht="78.75" x14ac:dyDescent="0.25">
      <c r="A90" s="115"/>
      <c r="B90" s="1" t="s">
        <v>101</v>
      </c>
      <c r="C90" s="78"/>
      <c r="D90" s="25"/>
      <c r="E90" s="96">
        <f>SUM(E91:E92)</f>
        <v>913344</v>
      </c>
      <c r="F90" s="38"/>
    </row>
    <row r="91" spans="1:6" x14ac:dyDescent="0.25">
      <c r="A91" s="115"/>
      <c r="B91" s="1" t="s">
        <v>98</v>
      </c>
      <c r="C91" s="78"/>
      <c r="D91" s="25"/>
      <c r="E91" s="96">
        <v>900248</v>
      </c>
      <c r="F91" s="38"/>
    </row>
    <row r="92" spans="1:6" x14ac:dyDescent="0.25">
      <c r="A92" s="92"/>
      <c r="B92" s="127" t="s">
        <v>94</v>
      </c>
      <c r="C92" s="58"/>
      <c r="D92" s="25"/>
      <c r="E92" s="96">
        <v>13096</v>
      </c>
      <c r="F92" s="38"/>
    </row>
    <row r="93" spans="1:6" ht="126" x14ac:dyDescent="0.25">
      <c r="A93" s="162" t="s">
        <v>5</v>
      </c>
      <c r="B93" s="1" t="s">
        <v>151</v>
      </c>
      <c r="C93" s="177"/>
      <c r="D93" s="111"/>
      <c r="E93" s="96">
        <v>49734</v>
      </c>
      <c r="F93" s="39"/>
    </row>
    <row r="94" spans="1:6" ht="110.25" x14ac:dyDescent="0.25">
      <c r="A94" s="75"/>
      <c r="B94" s="1" t="s">
        <v>102</v>
      </c>
      <c r="C94" s="113"/>
      <c r="D94" s="114"/>
      <c r="E94" s="96">
        <f>SUM(E95:E96)</f>
        <v>730890</v>
      </c>
      <c r="F94" s="112"/>
    </row>
    <row r="95" spans="1:6" x14ac:dyDescent="0.25">
      <c r="A95" s="92"/>
      <c r="B95" s="127" t="s">
        <v>98</v>
      </c>
      <c r="C95" s="25"/>
      <c r="D95" s="25"/>
      <c r="E95" s="96">
        <v>720490</v>
      </c>
      <c r="F95" s="38"/>
    </row>
    <row r="96" spans="1:6" x14ac:dyDescent="0.25">
      <c r="A96" s="92"/>
      <c r="B96" s="127" t="s">
        <v>94</v>
      </c>
      <c r="C96" s="25"/>
      <c r="D96" s="25"/>
      <c r="E96" s="96">
        <v>10400</v>
      </c>
      <c r="F96" s="38"/>
    </row>
    <row r="97" spans="1:6" ht="78.75" customHeight="1" x14ac:dyDescent="0.25">
      <c r="A97" s="162" t="s">
        <v>5</v>
      </c>
      <c r="B97" s="1" t="s">
        <v>168</v>
      </c>
      <c r="C97" s="78"/>
      <c r="D97" s="25"/>
      <c r="E97" s="96">
        <v>49734</v>
      </c>
      <c r="F97" s="38"/>
    </row>
    <row r="98" spans="1:6" ht="51" customHeight="1" x14ac:dyDescent="0.25">
      <c r="A98" s="16"/>
      <c r="B98" s="1" t="s">
        <v>169</v>
      </c>
      <c r="C98" s="78"/>
      <c r="D98" s="25"/>
      <c r="E98" s="96">
        <f>SUM(E99:E100)</f>
        <v>1416890</v>
      </c>
      <c r="F98" s="38"/>
    </row>
    <row r="99" spans="1:6" ht="16.5" customHeight="1" x14ac:dyDescent="0.25">
      <c r="A99" s="92"/>
      <c r="B99" s="1" t="s">
        <v>96</v>
      </c>
      <c r="C99" s="78"/>
      <c r="D99" s="25"/>
      <c r="E99" s="96">
        <v>1396587</v>
      </c>
      <c r="F99" s="38"/>
    </row>
    <row r="100" spans="1:6" ht="20.25" customHeight="1" x14ac:dyDescent="0.25">
      <c r="A100" s="92"/>
      <c r="B100" s="1" t="s">
        <v>94</v>
      </c>
      <c r="C100" s="78"/>
      <c r="D100" s="25"/>
      <c r="E100" s="96">
        <v>20303</v>
      </c>
      <c r="F100" s="38"/>
    </row>
    <row r="101" spans="1:6" ht="110.25" x14ac:dyDescent="0.25">
      <c r="A101" s="163" t="s">
        <v>5</v>
      </c>
      <c r="B101" s="1" t="s">
        <v>170</v>
      </c>
      <c r="C101" s="78"/>
      <c r="D101" s="25"/>
      <c r="E101" s="96">
        <v>49734</v>
      </c>
      <c r="F101" s="38"/>
    </row>
    <row r="102" spans="1:6" ht="81" customHeight="1" x14ac:dyDescent="0.25">
      <c r="A102" s="92"/>
      <c r="B102" s="1" t="s">
        <v>171</v>
      </c>
      <c r="C102" s="78"/>
      <c r="D102" s="25"/>
      <c r="E102" s="96">
        <f>SUM(E103:E104)</f>
        <v>1220990</v>
      </c>
      <c r="F102" s="38"/>
    </row>
    <row r="103" spans="1:6" x14ac:dyDescent="0.25">
      <c r="A103" s="92"/>
      <c r="B103" s="1" t="s">
        <v>96</v>
      </c>
      <c r="C103" s="78"/>
      <c r="D103" s="25"/>
      <c r="E103" s="96">
        <v>1207997</v>
      </c>
      <c r="F103" s="38"/>
    </row>
    <row r="104" spans="1:6" x14ac:dyDescent="0.25">
      <c r="A104" s="92"/>
      <c r="B104" s="1" t="s">
        <v>94</v>
      </c>
      <c r="C104" s="78"/>
      <c r="D104" s="25"/>
      <c r="E104" s="96">
        <v>12993</v>
      </c>
      <c r="F104" s="38"/>
    </row>
    <row r="105" spans="1:6" ht="110.25" x14ac:dyDescent="0.25">
      <c r="A105" s="92" t="s">
        <v>5</v>
      </c>
      <c r="B105" s="1" t="s">
        <v>152</v>
      </c>
      <c r="C105" s="78"/>
      <c r="D105" s="25"/>
      <c r="E105" s="96">
        <v>45462</v>
      </c>
      <c r="F105" s="38"/>
    </row>
    <row r="106" spans="1:6" ht="78.75" x14ac:dyDescent="0.25">
      <c r="A106" s="92"/>
      <c r="B106" s="1" t="s">
        <v>166</v>
      </c>
      <c r="C106" s="78"/>
      <c r="D106" s="25"/>
      <c r="E106" s="96">
        <f>SUM(E107:E108)</f>
        <v>1424495</v>
      </c>
      <c r="F106" s="38"/>
    </row>
    <row r="107" spans="1:6" x14ac:dyDescent="0.25">
      <c r="A107" s="92"/>
      <c r="B107" s="1" t="s">
        <v>96</v>
      </c>
      <c r="C107" s="78"/>
      <c r="D107" s="25"/>
      <c r="E107" s="96">
        <v>1404029</v>
      </c>
      <c r="F107" s="38"/>
    </row>
    <row r="108" spans="1:6" x14ac:dyDescent="0.25">
      <c r="A108" s="92"/>
      <c r="B108" s="1" t="s">
        <v>94</v>
      </c>
      <c r="C108" s="78"/>
      <c r="D108" s="25"/>
      <c r="E108" s="96">
        <v>20466</v>
      </c>
      <c r="F108" s="38"/>
    </row>
    <row r="109" spans="1:6" ht="78" customHeight="1" x14ac:dyDescent="0.25">
      <c r="A109" s="115" t="s">
        <v>5</v>
      </c>
      <c r="B109" s="1" t="s">
        <v>86</v>
      </c>
      <c r="C109" s="78"/>
      <c r="D109" s="25"/>
      <c r="E109" s="96">
        <v>3815918</v>
      </c>
      <c r="F109" s="38"/>
    </row>
    <row r="110" spans="1:6" ht="96" customHeight="1" x14ac:dyDescent="0.25">
      <c r="A110" s="115"/>
      <c r="B110" s="1" t="s">
        <v>174</v>
      </c>
      <c r="C110" s="177"/>
      <c r="D110" s="111"/>
      <c r="E110" s="96">
        <f>SUM(E111:E112)</f>
        <v>49775</v>
      </c>
      <c r="F110" s="39"/>
    </row>
    <row r="111" spans="1:6" ht="18" customHeight="1" x14ac:dyDescent="0.25">
      <c r="A111" s="89"/>
      <c r="B111" s="241" t="s">
        <v>177</v>
      </c>
      <c r="C111" s="78"/>
      <c r="D111" s="25"/>
      <c r="E111" s="208">
        <v>43150</v>
      </c>
      <c r="F111" s="38"/>
    </row>
    <row r="112" spans="1:6" ht="19.5" customHeight="1" x14ac:dyDescent="0.25">
      <c r="A112" s="115"/>
      <c r="B112" s="1" t="s">
        <v>178</v>
      </c>
      <c r="C112" s="177"/>
      <c r="D112" s="111"/>
      <c r="E112" s="96">
        <v>6625</v>
      </c>
      <c r="F112" s="39"/>
    </row>
    <row r="113" spans="1:60" ht="83.25" customHeight="1" x14ac:dyDescent="0.25">
      <c r="A113" s="209"/>
      <c r="B113" s="1" t="s">
        <v>176</v>
      </c>
      <c r="C113" s="113"/>
      <c r="D113" s="114"/>
      <c r="E113" s="96">
        <f>SUM(E114:E115)</f>
        <v>70750</v>
      </c>
      <c r="F113" s="112"/>
    </row>
    <row r="114" spans="1:60" ht="19.5" customHeight="1" x14ac:dyDescent="0.25">
      <c r="A114" s="89"/>
      <c r="B114" s="157" t="s">
        <v>177</v>
      </c>
      <c r="C114" s="78"/>
      <c r="D114" s="25"/>
      <c r="E114" s="96">
        <v>64125</v>
      </c>
      <c r="F114" s="38"/>
    </row>
    <row r="115" spans="1:60" ht="20.25" customHeight="1" x14ac:dyDescent="0.25">
      <c r="A115" s="88"/>
      <c r="B115" s="1" t="s">
        <v>178</v>
      </c>
      <c r="C115" s="78"/>
      <c r="D115" s="25"/>
      <c r="E115" s="96">
        <v>6625</v>
      </c>
      <c r="F115" s="38"/>
    </row>
    <row r="116" spans="1:60" x14ac:dyDescent="0.25">
      <c r="A116" s="63" t="s">
        <v>17</v>
      </c>
      <c r="B116" s="18" t="s">
        <v>15</v>
      </c>
      <c r="C116" s="64" t="s">
        <v>8</v>
      </c>
      <c r="D116" s="55" t="s">
        <v>4</v>
      </c>
      <c r="E116" s="65">
        <f>SUM(E117+E118+E119+E122)</f>
        <v>574988</v>
      </c>
      <c r="F116" s="112" t="s">
        <v>16</v>
      </c>
    </row>
    <row r="117" spans="1:60" x14ac:dyDescent="0.25">
      <c r="A117" s="66" t="s">
        <v>5</v>
      </c>
      <c r="B117" s="70" t="s">
        <v>26</v>
      </c>
      <c r="C117" s="68"/>
      <c r="D117" s="36">
        <v>2610</v>
      </c>
      <c r="E117" s="29">
        <v>355142</v>
      </c>
      <c r="F117" s="38"/>
    </row>
    <row r="118" spans="1:60" s="45" customFormat="1" x14ac:dyDescent="0.25">
      <c r="A118" s="176" t="s">
        <v>5</v>
      </c>
      <c r="B118" s="160" t="s">
        <v>27</v>
      </c>
      <c r="C118" s="68"/>
      <c r="D118" s="36"/>
      <c r="E118" s="79">
        <v>78132</v>
      </c>
      <c r="F118" s="178"/>
      <c r="G118" s="175"/>
      <c r="H118" s="4"/>
      <c r="I118" s="4"/>
      <c r="J118" s="4"/>
      <c r="K118" s="4"/>
      <c r="L118" s="4"/>
      <c r="M118" s="4"/>
    </row>
    <row r="119" spans="1:60" x14ac:dyDescent="0.25">
      <c r="A119" s="66"/>
      <c r="B119" s="67" t="s">
        <v>13</v>
      </c>
      <c r="C119" s="179"/>
      <c r="D119" s="176"/>
      <c r="E119" s="69">
        <f>SUM(E120+E121)</f>
        <v>101405</v>
      </c>
      <c r="F119" s="112"/>
    </row>
    <row r="120" spans="1:60" s="45" customFormat="1" x14ac:dyDescent="0.25">
      <c r="A120" s="66" t="s">
        <v>5</v>
      </c>
      <c r="B120" s="70" t="s">
        <v>14</v>
      </c>
      <c r="C120" s="71"/>
      <c r="D120" s="36"/>
      <c r="E120" s="29">
        <v>95000</v>
      </c>
      <c r="F120" s="38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</row>
    <row r="121" spans="1:60" ht="47.25" x14ac:dyDescent="0.25">
      <c r="A121" s="44"/>
      <c r="B121" s="160" t="s">
        <v>153</v>
      </c>
      <c r="C121" s="68"/>
      <c r="D121" s="72"/>
      <c r="E121" s="161">
        <v>6405</v>
      </c>
      <c r="F121" s="33"/>
    </row>
    <row r="122" spans="1:60" x14ac:dyDescent="0.25">
      <c r="A122" s="44"/>
      <c r="B122" s="130" t="s">
        <v>163</v>
      </c>
      <c r="C122" s="144"/>
      <c r="D122" s="14">
        <v>3210</v>
      </c>
      <c r="E122" s="99">
        <v>40309</v>
      </c>
      <c r="F122" s="9"/>
    </row>
    <row r="123" spans="1:60" x14ac:dyDescent="0.25">
      <c r="A123" s="44" t="s">
        <v>50</v>
      </c>
      <c r="B123" s="154" t="s">
        <v>49</v>
      </c>
      <c r="C123" s="155" t="s">
        <v>8</v>
      </c>
      <c r="D123" s="72" t="s">
        <v>4</v>
      </c>
      <c r="E123" s="73">
        <f>SUM(E124:E129)</f>
        <v>1977798</v>
      </c>
      <c r="F123" s="33" t="s">
        <v>105</v>
      </c>
    </row>
    <row r="124" spans="1:60" x14ac:dyDescent="0.25">
      <c r="A124" s="131" t="s">
        <v>97</v>
      </c>
      <c r="B124" s="70" t="s">
        <v>26</v>
      </c>
      <c r="C124" s="68"/>
      <c r="D124" s="72">
        <v>2610</v>
      </c>
      <c r="E124" s="79">
        <v>1373345</v>
      </c>
      <c r="F124" s="33"/>
    </row>
    <row r="125" spans="1:60" x14ac:dyDescent="0.25">
      <c r="A125" s="48" t="s">
        <v>97</v>
      </c>
      <c r="B125" s="70" t="s">
        <v>27</v>
      </c>
      <c r="C125" s="68"/>
      <c r="D125" s="37"/>
      <c r="E125" s="80">
        <v>303465</v>
      </c>
      <c r="F125" s="33"/>
    </row>
    <row r="126" spans="1:60" ht="47.25" x14ac:dyDescent="0.25">
      <c r="A126" s="48" t="s">
        <v>80</v>
      </c>
      <c r="B126" s="130" t="s">
        <v>99</v>
      </c>
      <c r="C126" s="68"/>
      <c r="D126" s="129"/>
      <c r="E126" s="181">
        <v>271180</v>
      </c>
      <c r="F126" s="33"/>
    </row>
    <row r="127" spans="1:60" ht="31.5" x14ac:dyDescent="0.25">
      <c r="A127" s="24" t="s">
        <v>80</v>
      </c>
      <c r="B127" s="170" t="s">
        <v>104</v>
      </c>
      <c r="C127" s="68"/>
      <c r="D127" s="129"/>
      <c r="E127" s="173">
        <v>6041</v>
      </c>
      <c r="F127" s="33"/>
    </row>
    <row r="128" spans="1:60" ht="31.5" x14ac:dyDescent="0.25">
      <c r="A128" s="48" t="s">
        <v>80</v>
      </c>
      <c r="B128" s="170" t="s">
        <v>192</v>
      </c>
      <c r="C128" s="68"/>
      <c r="D128" s="129"/>
      <c r="E128" s="173">
        <v>22385</v>
      </c>
      <c r="F128" s="33"/>
    </row>
    <row r="129" spans="1:6" x14ac:dyDescent="0.25">
      <c r="A129" s="48" t="s">
        <v>80</v>
      </c>
      <c r="B129" s="157" t="s">
        <v>193</v>
      </c>
      <c r="C129" s="35"/>
      <c r="D129" s="36"/>
      <c r="E129" s="242">
        <v>1382</v>
      </c>
      <c r="F129" s="33"/>
    </row>
    <row r="130" spans="1:6" s="183" customFormat="1" ht="21" customHeight="1" x14ac:dyDescent="0.25">
      <c r="A130" s="186">
        <v>5</v>
      </c>
      <c r="B130" s="243" t="s">
        <v>196</v>
      </c>
      <c r="C130" s="185" t="s">
        <v>8</v>
      </c>
      <c r="D130" s="184" t="s">
        <v>4</v>
      </c>
      <c r="E130" s="49">
        <f>SUM(E131)</f>
        <v>1473140</v>
      </c>
      <c r="F130" s="220" t="s">
        <v>197</v>
      </c>
    </row>
    <row r="131" spans="1:6" ht="94.5" x14ac:dyDescent="0.25">
      <c r="A131" s="24"/>
      <c r="B131" s="46" t="s">
        <v>198</v>
      </c>
      <c r="C131" s="35"/>
      <c r="D131" s="128">
        <v>3210</v>
      </c>
      <c r="E131" s="50">
        <f>SUM(E132:E133)</f>
        <v>1473140</v>
      </c>
      <c r="F131" s="219"/>
    </row>
    <row r="132" spans="1:6" x14ac:dyDescent="0.25">
      <c r="A132" s="187"/>
      <c r="B132" s="189" t="s">
        <v>93</v>
      </c>
      <c r="C132" s="35"/>
      <c r="D132" s="128"/>
      <c r="E132" s="50">
        <v>1450000</v>
      </c>
      <c r="F132" s="33"/>
    </row>
    <row r="133" spans="1:6" x14ac:dyDescent="0.25">
      <c r="A133" s="188"/>
      <c r="B133" s="189" t="s">
        <v>94</v>
      </c>
      <c r="C133" s="35"/>
      <c r="D133" s="128"/>
      <c r="E133" s="192">
        <v>23140</v>
      </c>
      <c r="F133" s="31"/>
    </row>
    <row r="134" spans="1:6" s="169" customFormat="1" ht="48" customHeight="1" x14ac:dyDescent="0.25">
      <c r="A134" s="215" t="s">
        <v>36</v>
      </c>
      <c r="B134" s="216"/>
      <c r="C134" s="171" t="s">
        <v>37</v>
      </c>
      <c r="D134" s="172">
        <v>2240</v>
      </c>
      <c r="E134" s="191">
        <f>SUM(E135+E168+E218)</f>
        <v>16411611</v>
      </c>
      <c r="F134" s="190" t="s">
        <v>4</v>
      </c>
    </row>
    <row r="135" spans="1:6" ht="21" customHeight="1" x14ac:dyDescent="0.25">
      <c r="A135" s="17">
        <v>1</v>
      </c>
      <c r="B135" s="17" t="s">
        <v>157</v>
      </c>
      <c r="C135" s="26"/>
      <c r="D135" s="28"/>
      <c r="E135" s="74">
        <f>SUM(E136)</f>
        <v>4877261</v>
      </c>
      <c r="F135" s="220" t="s">
        <v>156</v>
      </c>
    </row>
    <row r="136" spans="1:6" ht="15.75" customHeight="1" x14ac:dyDescent="0.25">
      <c r="A136" s="217" t="s">
        <v>31</v>
      </c>
      <c r="B136" s="218"/>
      <c r="C136" s="26"/>
      <c r="D136" s="28"/>
      <c r="E136" s="74">
        <f>SUM(E137:E138)</f>
        <v>4877261</v>
      </c>
      <c r="F136" s="219"/>
    </row>
    <row r="137" spans="1:6" ht="15.75" customHeight="1" x14ac:dyDescent="0.25">
      <c r="A137" s="9" t="s">
        <v>5</v>
      </c>
      <c r="B137" s="146" t="s">
        <v>11</v>
      </c>
      <c r="C137" s="27"/>
      <c r="D137" s="28"/>
      <c r="E137" s="29">
        <v>212300</v>
      </c>
      <c r="F137" s="38"/>
    </row>
    <row r="138" spans="1:6" ht="47.25" customHeight="1" x14ac:dyDescent="0.25">
      <c r="A138" s="9" t="s">
        <v>5</v>
      </c>
      <c r="B138" s="147" t="s">
        <v>158</v>
      </c>
      <c r="C138" s="27"/>
      <c r="D138" s="28"/>
      <c r="E138" s="151">
        <f>SUM(E139+E146+E153+E156+E159+E163+E166)</f>
        <v>4664961</v>
      </c>
      <c r="F138" s="38"/>
    </row>
    <row r="139" spans="1:6" ht="15.75" customHeight="1" x14ac:dyDescent="0.25">
      <c r="A139" s="145"/>
      <c r="B139" s="153" t="s">
        <v>117</v>
      </c>
      <c r="C139" s="149"/>
      <c r="D139" s="150"/>
      <c r="E139" s="152">
        <f>SUM(E140:E145)</f>
        <v>1082961</v>
      </c>
      <c r="F139" s="38"/>
    </row>
    <row r="140" spans="1:6" ht="15.75" customHeight="1" x14ac:dyDescent="0.25">
      <c r="A140" s="145"/>
      <c r="B140" s="146" t="s">
        <v>118</v>
      </c>
      <c r="C140" s="27"/>
      <c r="D140" s="28"/>
      <c r="E140" s="151">
        <v>199000</v>
      </c>
      <c r="F140" s="38"/>
    </row>
    <row r="141" spans="1:6" ht="15.75" customHeight="1" x14ac:dyDescent="0.25">
      <c r="A141" s="145"/>
      <c r="B141" s="146" t="s">
        <v>119</v>
      </c>
      <c r="C141" s="27"/>
      <c r="D141" s="28"/>
      <c r="E141" s="151">
        <v>199000</v>
      </c>
      <c r="F141" s="38"/>
    </row>
    <row r="142" spans="1:6" ht="15.75" customHeight="1" x14ac:dyDescent="0.25">
      <c r="A142" s="145"/>
      <c r="B142" s="146" t="s">
        <v>120</v>
      </c>
      <c r="C142" s="27"/>
      <c r="D142" s="28"/>
      <c r="E142" s="151">
        <v>199000</v>
      </c>
      <c r="F142" s="38"/>
    </row>
    <row r="143" spans="1:6" ht="15.75" customHeight="1" x14ac:dyDescent="0.25">
      <c r="A143" s="145"/>
      <c r="B143" s="146" t="s">
        <v>121</v>
      </c>
      <c r="C143" s="27"/>
      <c r="D143" s="28"/>
      <c r="E143" s="151">
        <v>199000</v>
      </c>
      <c r="F143" s="38"/>
    </row>
    <row r="144" spans="1:6" ht="15.75" customHeight="1" x14ac:dyDescent="0.25">
      <c r="A144" s="145"/>
      <c r="B144" s="146" t="s">
        <v>122</v>
      </c>
      <c r="C144" s="27"/>
      <c r="D144" s="28"/>
      <c r="E144" s="151">
        <v>199000</v>
      </c>
      <c r="F144" s="38"/>
    </row>
    <row r="145" spans="1:6" ht="15.75" customHeight="1" x14ac:dyDescent="0.25">
      <c r="A145" s="145"/>
      <c r="B145" s="146" t="s">
        <v>123</v>
      </c>
      <c r="C145" s="27"/>
      <c r="D145" s="28"/>
      <c r="E145" s="151">
        <v>87961</v>
      </c>
      <c r="F145" s="38"/>
    </row>
    <row r="146" spans="1:6" ht="15.75" customHeight="1" x14ac:dyDescent="0.25">
      <c r="A146" s="145"/>
      <c r="B146" s="153" t="s">
        <v>124</v>
      </c>
      <c r="C146" s="149"/>
      <c r="D146" s="150"/>
      <c r="E146" s="152">
        <f>SUM(E147:E152)</f>
        <v>1194000</v>
      </c>
      <c r="F146" s="38"/>
    </row>
    <row r="147" spans="1:6" ht="15.75" customHeight="1" x14ac:dyDescent="0.25">
      <c r="A147" s="145"/>
      <c r="B147" s="146" t="s">
        <v>125</v>
      </c>
      <c r="C147" s="27"/>
      <c r="D147" s="28"/>
      <c r="E147" s="151">
        <v>199000</v>
      </c>
      <c r="F147" s="38"/>
    </row>
    <row r="148" spans="1:6" ht="15.75" customHeight="1" x14ac:dyDescent="0.25">
      <c r="A148" s="145"/>
      <c r="B148" s="146" t="s">
        <v>126</v>
      </c>
      <c r="C148" s="27"/>
      <c r="D148" s="28"/>
      <c r="E148" s="151">
        <v>199000</v>
      </c>
      <c r="F148" s="38"/>
    </row>
    <row r="149" spans="1:6" ht="15.75" customHeight="1" x14ac:dyDescent="0.25">
      <c r="A149" s="145"/>
      <c r="B149" s="146" t="s">
        <v>127</v>
      </c>
      <c r="C149" s="27"/>
      <c r="D149" s="28"/>
      <c r="E149" s="151">
        <v>199000</v>
      </c>
      <c r="F149" s="38"/>
    </row>
    <row r="150" spans="1:6" ht="15.75" customHeight="1" x14ac:dyDescent="0.25">
      <c r="A150" s="145"/>
      <c r="B150" s="146" t="s">
        <v>128</v>
      </c>
      <c r="C150" s="27"/>
      <c r="D150" s="28"/>
      <c r="E150" s="151">
        <v>199000</v>
      </c>
      <c r="F150" s="38"/>
    </row>
    <row r="151" spans="1:6" ht="15.75" customHeight="1" x14ac:dyDescent="0.25">
      <c r="A151" s="145"/>
      <c r="B151" s="146" t="s">
        <v>129</v>
      </c>
      <c r="C151" s="27"/>
      <c r="D151" s="28"/>
      <c r="E151" s="151">
        <v>199000</v>
      </c>
      <c r="F151" s="38"/>
    </row>
    <row r="152" spans="1:6" ht="15.75" customHeight="1" x14ac:dyDescent="0.25">
      <c r="A152" s="145"/>
      <c r="B152" s="146" t="s">
        <v>130</v>
      </c>
      <c r="C152" s="27"/>
      <c r="D152" s="28"/>
      <c r="E152" s="151">
        <v>199000</v>
      </c>
      <c r="F152" s="38"/>
    </row>
    <row r="153" spans="1:6" ht="15.75" customHeight="1" x14ac:dyDescent="0.25">
      <c r="A153" s="145"/>
      <c r="B153" s="153" t="s">
        <v>131</v>
      </c>
      <c r="C153" s="149"/>
      <c r="D153" s="150"/>
      <c r="E153" s="152">
        <f>SUM(E154:E155)</f>
        <v>398000</v>
      </c>
      <c r="F153" s="38"/>
    </row>
    <row r="154" spans="1:6" ht="15.75" customHeight="1" x14ac:dyDescent="0.25">
      <c r="A154" s="145"/>
      <c r="B154" s="146" t="s">
        <v>118</v>
      </c>
      <c r="C154" s="27"/>
      <c r="D154" s="28"/>
      <c r="E154" s="151">
        <v>199000</v>
      </c>
      <c r="F154" s="38"/>
    </row>
    <row r="155" spans="1:6" ht="15.75" customHeight="1" x14ac:dyDescent="0.25">
      <c r="A155" s="145"/>
      <c r="B155" s="146" t="s">
        <v>132</v>
      </c>
      <c r="C155" s="43"/>
      <c r="D155" s="40"/>
      <c r="E155" s="151">
        <v>199000</v>
      </c>
      <c r="F155" s="39"/>
    </row>
    <row r="156" spans="1:6" ht="15.75" customHeight="1" x14ac:dyDescent="0.25">
      <c r="A156" s="145"/>
      <c r="B156" s="153" t="s">
        <v>133</v>
      </c>
      <c r="C156" s="210"/>
      <c r="D156" s="211"/>
      <c r="E156" s="152">
        <f>SUM(E157:E158)</f>
        <v>796000</v>
      </c>
      <c r="F156" s="112"/>
    </row>
    <row r="157" spans="1:6" ht="15.75" customHeight="1" x14ac:dyDescent="0.25">
      <c r="A157" s="145"/>
      <c r="B157" s="146" t="s">
        <v>134</v>
      </c>
      <c r="C157" s="27"/>
      <c r="D157" s="28"/>
      <c r="E157" s="151">
        <v>597000</v>
      </c>
      <c r="F157" s="38"/>
    </row>
    <row r="158" spans="1:6" ht="15.75" customHeight="1" x14ac:dyDescent="0.25">
      <c r="A158" s="145"/>
      <c r="B158" s="146" t="s">
        <v>135</v>
      </c>
      <c r="C158" s="27"/>
      <c r="D158" s="28"/>
      <c r="E158" s="151">
        <v>199000</v>
      </c>
      <c r="F158" s="38"/>
    </row>
    <row r="159" spans="1:6" ht="15.75" customHeight="1" x14ac:dyDescent="0.25">
      <c r="A159" s="145"/>
      <c r="B159" s="153" t="s">
        <v>136</v>
      </c>
      <c r="C159" s="149"/>
      <c r="D159" s="150"/>
      <c r="E159" s="152">
        <f>SUM(E160:E162)</f>
        <v>597000</v>
      </c>
      <c r="F159" s="38"/>
    </row>
    <row r="160" spans="1:6" ht="15.75" customHeight="1" x14ac:dyDescent="0.25">
      <c r="A160" s="145"/>
      <c r="B160" s="146" t="s">
        <v>137</v>
      </c>
      <c r="C160" s="27"/>
      <c r="D160" s="28"/>
      <c r="E160" s="151">
        <v>199000</v>
      </c>
      <c r="F160" s="38"/>
    </row>
    <row r="161" spans="1:56" ht="15.75" customHeight="1" x14ac:dyDescent="0.25">
      <c r="A161" s="145"/>
      <c r="B161" s="146" t="s">
        <v>138</v>
      </c>
      <c r="C161" s="27"/>
      <c r="D161" s="28"/>
      <c r="E161" s="151">
        <v>199000</v>
      </c>
      <c r="F161" s="38"/>
    </row>
    <row r="162" spans="1:56" ht="15.75" customHeight="1" x14ac:dyDescent="0.25">
      <c r="A162" s="145"/>
      <c r="B162" s="146" t="s">
        <v>139</v>
      </c>
      <c r="C162" s="27"/>
      <c r="D162" s="28"/>
      <c r="E162" s="151">
        <v>199000</v>
      </c>
      <c r="F162" s="38"/>
    </row>
    <row r="163" spans="1:56" ht="15.75" customHeight="1" x14ac:dyDescent="0.25">
      <c r="A163" s="145"/>
      <c r="B163" s="153" t="s">
        <v>140</v>
      </c>
      <c r="C163" s="149"/>
      <c r="D163" s="150"/>
      <c r="E163" s="152">
        <f>SUM(E164:E165)</f>
        <v>398000</v>
      </c>
      <c r="F163" s="38"/>
    </row>
    <row r="164" spans="1:56" ht="15.75" customHeight="1" x14ac:dyDescent="0.25">
      <c r="A164" s="145"/>
      <c r="B164" s="146" t="s">
        <v>141</v>
      </c>
      <c r="C164" s="27"/>
      <c r="D164" s="28"/>
      <c r="E164" s="151">
        <v>199000</v>
      </c>
      <c r="F164" s="38"/>
    </row>
    <row r="165" spans="1:56" ht="15.75" customHeight="1" x14ac:dyDescent="0.25">
      <c r="A165" s="145"/>
      <c r="B165" s="146" t="s">
        <v>142</v>
      </c>
      <c r="C165" s="27"/>
      <c r="D165" s="28"/>
      <c r="E165" s="151">
        <v>199000</v>
      </c>
      <c r="F165" s="38"/>
    </row>
    <row r="166" spans="1:56" ht="15.75" customHeight="1" x14ac:dyDescent="0.25">
      <c r="A166" s="145"/>
      <c r="B166" s="153" t="s">
        <v>143</v>
      </c>
      <c r="C166" s="149"/>
      <c r="D166" s="150"/>
      <c r="E166" s="152">
        <f>SUM(E167)</f>
        <v>199000</v>
      </c>
      <c r="F166" s="38"/>
    </row>
    <row r="167" spans="1:56" ht="15.75" customHeight="1" x14ac:dyDescent="0.25">
      <c r="A167" s="145"/>
      <c r="B167" s="146" t="s">
        <v>144</v>
      </c>
      <c r="C167" s="27"/>
      <c r="D167" s="28"/>
      <c r="E167" s="151">
        <v>199000</v>
      </c>
      <c r="F167" s="38"/>
    </row>
    <row r="168" spans="1:56" s="47" customFormat="1" ht="28.5" customHeight="1" x14ac:dyDescent="0.25">
      <c r="A168" s="3">
        <v>2</v>
      </c>
      <c r="B168" s="3" t="s">
        <v>6</v>
      </c>
      <c r="C168" s="27" t="s">
        <v>37</v>
      </c>
      <c r="D168" s="148">
        <v>2610</v>
      </c>
      <c r="E168" s="106">
        <f>SUM(E169+E171+E173+E179+E213)</f>
        <v>10534350</v>
      </c>
      <c r="F168" s="219" t="s">
        <v>18</v>
      </c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</row>
    <row r="169" spans="1:56" ht="15.75" customHeight="1" x14ac:dyDescent="0.25">
      <c r="A169" s="221" t="s">
        <v>26</v>
      </c>
      <c r="B169" s="221"/>
      <c r="C169" s="27"/>
      <c r="D169" s="28"/>
      <c r="E169" s="106">
        <f>SUM(E170)</f>
        <v>53618</v>
      </c>
      <c r="F169" s="219"/>
    </row>
    <row r="170" spans="1:56" ht="32.25" customHeight="1" x14ac:dyDescent="0.25">
      <c r="A170" s="5"/>
      <c r="B170" s="10" t="s">
        <v>38</v>
      </c>
      <c r="C170" s="27"/>
      <c r="D170" s="28"/>
      <c r="E170" s="91">
        <v>53618</v>
      </c>
      <c r="F170" s="38"/>
    </row>
    <row r="171" spans="1:56" ht="15.75" customHeight="1" x14ac:dyDescent="0.25">
      <c r="A171" s="221" t="s">
        <v>27</v>
      </c>
      <c r="B171" s="221"/>
      <c r="C171" s="27"/>
      <c r="D171" s="28"/>
      <c r="E171" s="106">
        <f>SUM(E172)</f>
        <v>12478</v>
      </c>
      <c r="F171" s="38"/>
    </row>
    <row r="172" spans="1:56" ht="45" customHeight="1" x14ac:dyDescent="0.25">
      <c r="A172" s="5"/>
      <c r="B172" s="10" t="s">
        <v>39</v>
      </c>
      <c r="C172" s="27"/>
      <c r="D172" s="28"/>
      <c r="E172" s="91">
        <v>12478</v>
      </c>
      <c r="F172" s="38"/>
    </row>
    <row r="173" spans="1:56" ht="15.75" customHeight="1" x14ac:dyDescent="0.25">
      <c r="A173" s="217" t="s">
        <v>13</v>
      </c>
      <c r="B173" s="218"/>
      <c r="C173" s="27"/>
      <c r="D173" s="28"/>
      <c r="E173" s="106">
        <f>SUM(E174+E176+E177+E178)</f>
        <v>718469</v>
      </c>
      <c r="F173" s="38"/>
    </row>
    <row r="174" spans="1:56" ht="15.75" customHeight="1" x14ac:dyDescent="0.25">
      <c r="A174" s="5"/>
      <c r="B174" s="7" t="s">
        <v>14</v>
      </c>
      <c r="C174" s="43"/>
      <c r="D174" s="40"/>
      <c r="E174" s="91">
        <f>SUM(E175)</f>
        <v>234544</v>
      </c>
      <c r="F174" s="39"/>
    </row>
    <row r="175" spans="1:56" ht="15.75" customHeight="1" x14ac:dyDescent="0.25">
      <c r="A175" s="5"/>
      <c r="B175" s="6" t="s">
        <v>42</v>
      </c>
      <c r="C175" s="180"/>
      <c r="D175" s="41"/>
      <c r="E175" s="91">
        <v>234544</v>
      </c>
      <c r="F175" s="112"/>
    </row>
    <row r="176" spans="1:56" ht="32.25" customHeight="1" x14ac:dyDescent="0.25">
      <c r="A176" s="164"/>
      <c r="B176" s="10" t="s">
        <v>172</v>
      </c>
      <c r="C176" s="27"/>
      <c r="D176" s="28"/>
      <c r="E176" s="91">
        <v>145200</v>
      </c>
      <c r="F176" s="38"/>
    </row>
    <row r="177" spans="1:6" ht="31.5" customHeight="1" x14ac:dyDescent="0.25">
      <c r="A177" s="164"/>
      <c r="B177" s="10" t="s">
        <v>173</v>
      </c>
      <c r="C177" s="27"/>
      <c r="D177" s="28"/>
      <c r="E177" s="91">
        <v>298800</v>
      </c>
      <c r="F177" s="38"/>
    </row>
    <row r="178" spans="1:6" ht="99.75" customHeight="1" x14ac:dyDescent="0.25">
      <c r="A178" s="164"/>
      <c r="B178" s="10" t="s">
        <v>175</v>
      </c>
      <c r="C178" s="27"/>
      <c r="D178" s="28"/>
      <c r="E178" s="91">
        <v>39925</v>
      </c>
      <c r="F178" s="38"/>
    </row>
    <row r="179" spans="1:6" ht="19.5" customHeight="1" x14ac:dyDescent="0.25">
      <c r="A179" s="217" t="s">
        <v>31</v>
      </c>
      <c r="B179" s="218"/>
      <c r="C179" s="27"/>
      <c r="D179" s="28"/>
      <c r="E179" s="106">
        <f>SUM(E180+E201)</f>
        <v>8000000</v>
      </c>
      <c r="F179" s="38"/>
    </row>
    <row r="180" spans="1:6" ht="18" customHeight="1" x14ac:dyDescent="0.25">
      <c r="A180" s="8" t="s">
        <v>5</v>
      </c>
      <c r="B180" s="83" t="s">
        <v>40</v>
      </c>
      <c r="C180" s="27"/>
      <c r="D180" s="28"/>
      <c r="E180" s="107">
        <f>SUM(E181:E200)</f>
        <v>5800220</v>
      </c>
      <c r="F180" s="38"/>
    </row>
    <row r="181" spans="1:6" ht="18" customHeight="1" x14ac:dyDescent="0.25">
      <c r="A181" s="81"/>
      <c r="B181" s="244" t="s">
        <v>51</v>
      </c>
      <c r="C181" s="76"/>
      <c r="D181" s="28"/>
      <c r="E181" s="108">
        <v>199980</v>
      </c>
      <c r="F181" s="38"/>
    </row>
    <row r="182" spans="1:6" ht="18" customHeight="1" x14ac:dyDescent="0.25">
      <c r="A182" s="81"/>
      <c r="B182" s="244" t="s">
        <v>52</v>
      </c>
      <c r="C182" s="76"/>
      <c r="D182" s="28"/>
      <c r="E182" s="108">
        <v>199980</v>
      </c>
      <c r="F182" s="38"/>
    </row>
    <row r="183" spans="1:6" ht="18" customHeight="1" x14ac:dyDescent="0.25">
      <c r="A183" s="81"/>
      <c r="B183" s="159" t="s">
        <v>53</v>
      </c>
      <c r="C183" s="76"/>
      <c r="D183" s="28"/>
      <c r="E183" s="108">
        <v>199980</v>
      </c>
      <c r="F183" s="38"/>
    </row>
    <row r="184" spans="1:6" ht="18" customHeight="1" x14ac:dyDescent="0.25">
      <c r="A184" s="116"/>
      <c r="B184" s="245" t="s">
        <v>54</v>
      </c>
      <c r="C184" s="76"/>
      <c r="D184" s="28"/>
      <c r="E184" s="117">
        <v>199980</v>
      </c>
      <c r="F184" s="38"/>
    </row>
    <row r="185" spans="1:6" ht="18" customHeight="1" x14ac:dyDescent="0.25">
      <c r="A185" s="81"/>
      <c r="B185" s="159" t="s">
        <v>55</v>
      </c>
      <c r="C185" s="118"/>
      <c r="D185" s="41"/>
      <c r="E185" s="108">
        <v>199980</v>
      </c>
      <c r="F185" s="112"/>
    </row>
    <row r="186" spans="1:6" ht="18" customHeight="1" x14ac:dyDescent="0.25">
      <c r="A186" s="81"/>
      <c r="B186" s="159" t="s">
        <v>56</v>
      </c>
      <c r="C186" s="76"/>
      <c r="D186" s="28"/>
      <c r="E186" s="108">
        <v>199980</v>
      </c>
      <c r="F186" s="38"/>
    </row>
    <row r="187" spans="1:6" ht="18" customHeight="1" x14ac:dyDescent="0.25">
      <c r="A187" s="81"/>
      <c r="B187" s="159" t="s">
        <v>57</v>
      </c>
      <c r="C187" s="76"/>
      <c r="D187" s="28"/>
      <c r="E187" s="108">
        <v>1100290</v>
      </c>
      <c r="F187" s="38"/>
    </row>
    <row r="188" spans="1:6" ht="18" customHeight="1" x14ac:dyDescent="0.25">
      <c r="A188" s="81"/>
      <c r="B188" s="246" t="s">
        <v>58</v>
      </c>
      <c r="C188" s="26"/>
      <c r="D188" s="28"/>
      <c r="E188" s="108">
        <v>199980</v>
      </c>
      <c r="F188" s="38"/>
    </row>
    <row r="189" spans="1:6" ht="18" customHeight="1" x14ac:dyDescent="0.25">
      <c r="A189" s="8"/>
      <c r="B189" s="82" t="s">
        <v>62</v>
      </c>
      <c r="C189" s="27"/>
      <c r="D189" s="28"/>
      <c r="E189" s="108">
        <v>199980</v>
      </c>
      <c r="F189" s="38"/>
    </row>
    <row r="190" spans="1:6" ht="18" customHeight="1" x14ac:dyDescent="0.25">
      <c r="A190" s="8"/>
      <c r="B190" s="82" t="s">
        <v>59</v>
      </c>
      <c r="C190" s="27"/>
      <c r="D190" s="28"/>
      <c r="E190" s="108">
        <v>1100290</v>
      </c>
      <c r="F190" s="38"/>
    </row>
    <row r="191" spans="1:6" ht="18" customHeight="1" x14ac:dyDescent="0.25">
      <c r="A191" s="8"/>
      <c r="B191" s="82" t="s">
        <v>60</v>
      </c>
      <c r="C191" s="27"/>
      <c r="D191" s="28"/>
      <c r="E191" s="108">
        <v>199980</v>
      </c>
      <c r="F191" s="38"/>
    </row>
    <row r="192" spans="1:6" ht="18" customHeight="1" x14ac:dyDescent="0.25">
      <c r="A192" s="8"/>
      <c r="B192" s="82" t="s">
        <v>63</v>
      </c>
      <c r="C192" s="27"/>
      <c r="D192" s="28"/>
      <c r="E192" s="108">
        <v>199980</v>
      </c>
      <c r="F192" s="38"/>
    </row>
    <row r="193" spans="1:6" ht="18" customHeight="1" x14ac:dyDescent="0.25">
      <c r="A193" s="8"/>
      <c r="B193" s="82" t="s">
        <v>61</v>
      </c>
      <c r="C193" s="27"/>
      <c r="D193" s="28"/>
      <c r="E193" s="108">
        <v>199980</v>
      </c>
      <c r="F193" s="38"/>
    </row>
    <row r="194" spans="1:6" ht="31.5" customHeight="1" x14ac:dyDescent="0.25">
      <c r="A194" s="8"/>
      <c r="B194" s="82" t="s">
        <v>87</v>
      </c>
      <c r="C194" s="27"/>
      <c r="D194" s="28"/>
      <c r="E194" s="108">
        <v>199980</v>
      </c>
      <c r="F194" s="38"/>
    </row>
    <row r="195" spans="1:6" ht="18" customHeight="1" x14ac:dyDescent="0.25">
      <c r="A195" s="8"/>
      <c r="B195" s="82" t="s">
        <v>64</v>
      </c>
      <c r="C195" s="27"/>
      <c r="D195" s="28"/>
      <c r="E195" s="108">
        <v>199980</v>
      </c>
      <c r="F195" s="38"/>
    </row>
    <row r="196" spans="1:6" ht="18" customHeight="1" x14ac:dyDescent="0.25">
      <c r="A196" s="8"/>
      <c r="B196" s="82" t="s">
        <v>65</v>
      </c>
      <c r="C196" s="27"/>
      <c r="D196" s="28"/>
      <c r="E196" s="108">
        <v>199980</v>
      </c>
      <c r="F196" s="38"/>
    </row>
    <row r="197" spans="1:6" ht="18" customHeight="1" x14ac:dyDescent="0.25">
      <c r="A197" s="8"/>
      <c r="B197" s="82" t="s">
        <v>66</v>
      </c>
      <c r="C197" s="27"/>
      <c r="D197" s="28"/>
      <c r="E197" s="108">
        <v>199980</v>
      </c>
      <c r="F197" s="38"/>
    </row>
    <row r="198" spans="1:6" ht="18" customHeight="1" x14ac:dyDescent="0.25">
      <c r="A198" s="8"/>
      <c r="B198" s="82" t="s">
        <v>44</v>
      </c>
      <c r="C198" s="27"/>
      <c r="D198" s="28"/>
      <c r="E198" s="108">
        <v>199980</v>
      </c>
      <c r="F198" s="38"/>
    </row>
    <row r="199" spans="1:6" ht="18" customHeight="1" x14ac:dyDescent="0.25">
      <c r="A199" s="8"/>
      <c r="B199" s="82" t="s">
        <v>67</v>
      </c>
      <c r="C199" s="27"/>
      <c r="D199" s="28"/>
      <c r="E199" s="108">
        <v>199980</v>
      </c>
      <c r="F199" s="38"/>
    </row>
    <row r="200" spans="1:6" ht="18" customHeight="1" x14ac:dyDescent="0.25">
      <c r="A200" s="8"/>
      <c r="B200" s="119" t="s">
        <v>68</v>
      </c>
      <c r="C200" s="26"/>
      <c r="D200" s="28"/>
      <c r="E200" s="120">
        <v>199980</v>
      </c>
      <c r="F200" s="38"/>
    </row>
    <row r="201" spans="1:6" x14ac:dyDescent="0.25">
      <c r="A201" s="9" t="s">
        <v>5</v>
      </c>
      <c r="B201" s="84" t="s">
        <v>41</v>
      </c>
      <c r="C201" s="27"/>
      <c r="D201" s="28"/>
      <c r="E201" s="105">
        <f>SUM(E202:E212)</f>
        <v>2199780</v>
      </c>
      <c r="F201" s="38"/>
    </row>
    <row r="202" spans="1:6" ht="18" customHeight="1" x14ac:dyDescent="0.25">
      <c r="A202" s="9"/>
      <c r="B202" s="32" t="s">
        <v>69</v>
      </c>
      <c r="C202" s="27"/>
      <c r="D202" s="28"/>
      <c r="E202" s="108">
        <v>199980</v>
      </c>
      <c r="F202" s="38"/>
    </row>
    <row r="203" spans="1:6" ht="18" customHeight="1" x14ac:dyDescent="0.25">
      <c r="A203" s="9"/>
      <c r="B203" s="42" t="s">
        <v>70</v>
      </c>
      <c r="C203" s="43"/>
      <c r="D203" s="40"/>
      <c r="E203" s="108">
        <v>199980</v>
      </c>
      <c r="F203" s="39"/>
    </row>
    <row r="204" spans="1:6" ht="18" customHeight="1" x14ac:dyDescent="0.25">
      <c r="A204" s="9"/>
      <c r="B204" s="212" t="s">
        <v>71</v>
      </c>
      <c r="C204" s="180"/>
      <c r="D204" s="41"/>
      <c r="E204" s="108">
        <v>199980</v>
      </c>
      <c r="F204" s="112"/>
    </row>
    <row r="205" spans="1:6" ht="18" customHeight="1" x14ac:dyDescent="0.25">
      <c r="A205" s="9"/>
      <c r="B205" s="32" t="s">
        <v>72</v>
      </c>
      <c r="C205" s="27"/>
      <c r="D205" s="28"/>
      <c r="E205" s="108">
        <v>199980</v>
      </c>
      <c r="F205" s="38"/>
    </row>
    <row r="206" spans="1:6" ht="18" customHeight="1" x14ac:dyDescent="0.25">
      <c r="A206" s="9"/>
      <c r="B206" s="32" t="s">
        <v>73</v>
      </c>
      <c r="C206" s="27"/>
      <c r="D206" s="28"/>
      <c r="E206" s="108">
        <v>199980</v>
      </c>
      <c r="F206" s="38"/>
    </row>
    <row r="207" spans="1:6" ht="18" customHeight="1" x14ac:dyDescent="0.25">
      <c r="A207" s="9"/>
      <c r="B207" s="32" t="s">
        <v>74</v>
      </c>
      <c r="C207" s="27"/>
      <c r="D207" s="28"/>
      <c r="E207" s="108">
        <v>199980</v>
      </c>
      <c r="F207" s="38"/>
    </row>
    <row r="208" spans="1:6" ht="18" customHeight="1" x14ac:dyDescent="0.25">
      <c r="A208" s="9"/>
      <c r="B208" s="77" t="s">
        <v>75</v>
      </c>
      <c r="C208" s="76"/>
      <c r="D208" s="28"/>
      <c r="E208" s="125">
        <v>199980</v>
      </c>
      <c r="F208" s="38"/>
    </row>
    <row r="209" spans="1:6" ht="18" customHeight="1" x14ac:dyDescent="0.25">
      <c r="A209" s="9"/>
      <c r="B209" s="32" t="s">
        <v>76</v>
      </c>
      <c r="C209" s="27"/>
      <c r="D209" s="28"/>
      <c r="E209" s="108">
        <v>199980</v>
      </c>
      <c r="F209" s="38"/>
    </row>
    <row r="210" spans="1:6" ht="18" customHeight="1" x14ac:dyDescent="0.25">
      <c r="A210" s="9"/>
      <c r="B210" s="32" t="s">
        <v>77</v>
      </c>
      <c r="C210" s="27"/>
      <c r="D210" s="28"/>
      <c r="E210" s="108">
        <v>199980</v>
      </c>
      <c r="F210" s="38"/>
    </row>
    <row r="211" spans="1:6" ht="18" customHeight="1" x14ac:dyDescent="0.25">
      <c r="A211" s="9"/>
      <c r="B211" s="32" t="s">
        <v>78</v>
      </c>
      <c r="C211" s="27"/>
      <c r="D211" s="28"/>
      <c r="E211" s="108">
        <v>199980</v>
      </c>
      <c r="F211" s="38"/>
    </row>
    <row r="212" spans="1:6" ht="18" customHeight="1" x14ac:dyDescent="0.25">
      <c r="A212" s="9"/>
      <c r="B212" s="42" t="s">
        <v>79</v>
      </c>
      <c r="C212" s="43"/>
      <c r="D212" s="40"/>
      <c r="E212" s="108">
        <v>199980</v>
      </c>
      <c r="F212" s="38"/>
    </row>
    <row r="213" spans="1:6" ht="18" customHeight="1" x14ac:dyDescent="0.25">
      <c r="A213" s="145"/>
      <c r="B213" s="174" t="s">
        <v>186</v>
      </c>
      <c r="C213" s="43"/>
      <c r="D213" s="40">
        <v>3210</v>
      </c>
      <c r="E213" s="105">
        <f>SUM(E214:E217)</f>
        <v>1749785</v>
      </c>
      <c r="F213" s="38"/>
    </row>
    <row r="214" spans="1:6" ht="96.75" customHeight="1" x14ac:dyDescent="0.25">
      <c r="A214" s="145"/>
      <c r="B214" s="82" t="s">
        <v>183</v>
      </c>
      <c r="C214" s="193"/>
      <c r="D214" s="40"/>
      <c r="E214" s="194">
        <v>49865</v>
      </c>
      <c r="F214" s="39"/>
    </row>
    <row r="215" spans="1:6" ht="96" customHeight="1" x14ac:dyDescent="0.25">
      <c r="A215" s="145"/>
      <c r="B215" s="82" t="s">
        <v>184</v>
      </c>
      <c r="C215" s="195"/>
      <c r="D215" s="132"/>
      <c r="E215" s="108">
        <v>49924</v>
      </c>
      <c r="F215" s="112"/>
    </row>
    <row r="216" spans="1:6" ht="78" customHeight="1" x14ac:dyDescent="0.25">
      <c r="A216" s="145"/>
      <c r="B216" s="196" t="s">
        <v>185</v>
      </c>
      <c r="C216" s="43"/>
      <c r="D216" s="40"/>
      <c r="E216" s="108">
        <v>49996</v>
      </c>
      <c r="F216" s="38"/>
    </row>
    <row r="217" spans="1:6" ht="51.75" customHeight="1" x14ac:dyDescent="0.25">
      <c r="A217" s="9"/>
      <c r="B217" s="197" t="s">
        <v>187</v>
      </c>
      <c r="C217" s="43"/>
      <c r="D217" s="40"/>
      <c r="E217" s="108">
        <v>1600000</v>
      </c>
      <c r="F217" s="38"/>
    </row>
    <row r="218" spans="1:6" s="247" customFormat="1" ht="23.25" customHeight="1" x14ac:dyDescent="0.25">
      <c r="A218" s="200">
        <v>3</v>
      </c>
      <c r="B218" s="201" t="s">
        <v>199</v>
      </c>
      <c r="C218" s="198" t="s">
        <v>37</v>
      </c>
      <c r="D218" s="199">
        <v>2610</v>
      </c>
      <c r="E218" s="202">
        <f>SUM(E219)</f>
        <v>1000000</v>
      </c>
      <c r="F218" s="224" t="s">
        <v>201</v>
      </c>
    </row>
    <row r="219" spans="1:6" ht="60" customHeight="1" x14ac:dyDescent="0.25">
      <c r="A219" s="145" t="s">
        <v>5</v>
      </c>
      <c r="B219" s="146" t="s">
        <v>200</v>
      </c>
      <c r="C219" s="27"/>
      <c r="D219" s="28"/>
      <c r="E219" s="151">
        <v>1000000</v>
      </c>
      <c r="F219" s="224"/>
    </row>
    <row r="220" spans="1:6" ht="37.5" customHeight="1" x14ac:dyDescent="0.25">
      <c r="A220" s="222" t="s">
        <v>84</v>
      </c>
      <c r="B220" s="223"/>
      <c r="C220" s="165" t="s">
        <v>85</v>
      </c>
      <c r="D220" s="166">
        <v>3132</v>
      </c>
      <c r="E220" s="167">
        <f>SUM(E221)</f>
        <v>45462</v>
      </c>
      <c r="F220" s="168"/>
    </row>
    <row r="221" spans="1:6" ht="36" customHeight="1" x14ac:dyDescent="0.25">
      <c r="A221" s="22">
        <v>1</v>
      </c>
      <c r="B221" s="98" t="s">
        <v>159</v>
      </c>
      <c r="C221" s="133"/>
      <c r="D221" s="132"/>
      <c r="E221" s="109">
        <f>SUM(E222)</f>
        <v>45462</v>
      </c>
      <c r="F221" s="39"/>
    </row>
    <row r="222" spans="1:6" ht="80.25" customHeight="1" x14ac:dyDescent="0.25">
      <c r="A222" s="9"/>
      <c r="B222" s="1" t="s">
        <v>90</v>
      </c>
      <c r="C222" s="118"/>
      <c r="D222" s="132"/>
      <c r="E222" s="108">
        <v>45462</v>
      </c>
      <c r="F222" s="112" t="s">
        <v>154</v>
      </c>
    </row>
    <row r="223" spans="1:6" ht="18" customHeight="1" x14ac:dyDescent="0.25">
      <c r="A223" s="31"/>
      <c r="B223" s="126" t="s">
        <v>91</v>
      </c>
      <c r="C223" s="123"/>
      <c r="D223" s="124"/>
      <c r="E223" s="109">
        <v>29195328</v>
      </c>
      <c r="F223" s="38"/>
    </row>
    <row r="224" spans="1:6" ht="20.25" customHeight="1" x14ac:dyDescent="0.25">
      <c r="A224" s="31"/>
      <c r="B224" s="126" t="s">
        <v>92</v>
      </c>
      <c r="C224" s="123"/>
      <c r="D224" s="124"/>
      <c r="E224" s="109">
        <v>13155837</v>
      </c>
      <c r="F224" s="38"/>
    </row>
    <row r="225" spans="1:8" ht="22.5" customHeight="1" x14ac:dyDescent="0.25">
      <c r="A225" s="214" t="s">
        <v>7</v>
      </c>
      <c r="B225" s="214"/>
      <c r="C225" s="110" t="s">
        <v>4</v>
      </c>
      <c r="D225" s="48" t="s">
        <v>4</v>
      </c>
      <c r="E225" s="85">
        <f>SUM(E41+E45+E134+E220)</f>
        <v>42351165</v>
      </c>
      <c r="F225" s="48" t="s">
        <v>4</v>
      </c>
      <c r="H225" s="156" t="s">
        <v>160</v>
      </c>
    </row>
    <row r="226" spans="1:8" ht="8.25" hidden="1" customHeight="1" x14ac:dyDescent="0.25">
      <c r="E226" s="21"/>
    </row>
    <row r="227" spans="1:8" ht="10.5" customHeight="1" x14ac:dyDescent="0.25">
      <c r="E227" s="21"/>
    </row>
    <row r="228" spans="1:8" ht="59.25" customHeight="1" x14ac:dyDescent="0.25">
      <c r="A228" s="213" t="s">
        <v>155</v>
      </c>
      <c r="B228" s="213"/>
      <c r="C228" s="213"/>
      <c r="D228" s="213"/>
      <c r="E228" s="213"/>
      <c r="F228" s="213"/>
    </row>
    <row r="229" spans="1:8" x14ac:dyDescent="0.25">
      <c r="E229" s="21"/>
    </row>
    <row r="230" spans="1:8" x14ac:dyDescent="0.25">
      <c r="E230" s="21"/>
    </row>
    <row r="231" spans="1:8" x14ac:dyDescent="0.25">
      <c r="E231" s="21"/>
    </row>
    <row r="232" spans="1:8" x14ac:dyDescent="0.25">
      <c r="E232" s="21"/>
    </row>
    <row r="233" spans="1:8" x14ac:dyDescent="0.25">
      <c r="E233" s="21"/>
    </row>
    <row r="234" spans="1:8" x14ac:dyDescent="0.25">
      <c r="E234" s="21"/>
    </row>
    <row r="235" spans="1:8" x14ac:dyDescent="0.25">
      <c r="E235" s="21"/>
    </row>
    <row r="236" spans="1:8" x14ac:dyDescent="0.25">
      <c r="E236" s="21"/>
    </row>
    <row r="237" spans="1:8" x14ac:dyDescent="0.25">
      <c r="E237" s="21"/>
    </row>
    <row r="238" spans="1:8" x14ac:dyDescent="0.25">
      <c r="E238" s="21"/>
    </row>
    <row r="239" spans="1:8" x14ac:dyDescent="0.25">
      <c r="E239" s="21"/>
    </row>
    <row r="240" spans="1:8" x14ac:dyDescent="0.25">
      <c r="E240" s="21"/>
    </row>
    <row r="241" spans="5:5" x14ac:dyDescent="0.25">
      <c r="E241" s="21"/>
    </row>
    <row r="242" spans="5:5" x14ac:dyDescent="0.25">
      <c r="E242" s="21"/>
    </row>
    <row r="243" spans="5:5" x14ac:dyDescent="0.25">
      <c r="E243" s="21"/>
    </row>
    <row r="244" spans="5:5" x14ac:dyDescent="0.25">
      <c r="E244" s="21"/>
    </row>
    <row r="245" spans="5:5" x14ac:dyDescent="0.25">
      <c r="E245" s="21"/>
    </row>
    <row r="246" spans="5:5" x14ac:dyDescent="0.25">
      <c r="E246" s="21"/>
    </row>
    <row r="247" spans="5:5" x14ac:dyDescent="0.25">
      <c r="E247" s="21"/>
    </row>
    <row r="248" spans="5:5" x14ac:dyDescent="0.25">
      <c r="E248" s="21"/>
    </row>
    <row r="249" spans="5:5" x14ac:dyDescent="0.25">
      <c r="E249" s="21"/>
    </row>
    <row r="250" spans="5:5" x14ac:dyDescent="0.25">
      <c r="E250" s="21"/>
    </row>
    <row r="251" spans="5:5" x14ac:dyDescent="0.25">
      <c r="E251" s="21"/>
    </row>
    <row r="252" spans="5:5" x14ac:dyDescent="0.25">
      <c r="E252" s="21"/>
    </row>
    <row r="253" spans="5:5" x14ac:dyDescent="0.25">
      <c r="E253" s="21"/>
    </row>
    <row r="254" spans="5:5" x14ac:dyDescent="0.25">
      <c r="E254" s="21"/>
    </row>
    <row r="255" spans="5:5" x14ac:dyDescent="0.25">
      <c r="E255" s="21"/>
    </row>
    <row r="256" spans="5:5" x14ac:dyDescent="0.25">
      <c r="E256" s="21"/>
    </row>
    <row r="257" spans="5:5" x14ac:dyDescent="0.25">
      <c r="E257" s="21"/>
    </row>
    <row r="258" spans="5:5" x14ac:dyDescent="0.25">
      <c r="E258" s="21"/>
    </row>
    <row r="259" spans="5:5" x14ac:dyDescent="0.25">
      <c r="E259" s="21"/>
    </row>
    <row r="260" spans="5:5" x14ac:dyDescent="0.25">
      <c r="E260" s="21"/>
    </row>
    <row r="261" spans="5:5" x14ac:dyDescent="0.25">
      <c r="E261" s="21"/>
    </row>
    <row r="262" spans="5:5" x14ac:dyDescent="0.25">
      <c r="E262" s="21"/>
    </row>
    <row r="263" spans="5:5" x14ac:dyDescent="0.25">
      <c r="E263" s="21"/>
    </row>
    <row r="264" spans="5:5" x14ac:dyDescent="0.25">
      <c r="E264" s="21"/>
    </row>
    <row r="265" spans="5:5" x14ac:dyDescent="0.25">
      <c r="E265" s="21"/>
    </row>
    <row r="266" spans="5:5" x14ac:dyDescent="0.25">
      <c r="E266" s="21"/>
    </row>
    <row r="267" spans="5:5" x14ac:dyDescent="0.25">
      <c r="E267" s="21"/>
    </row>
    <row r="268" spans="5:5" x14ac:dyDescent="0.25">
      <c r="E268" s="21"/>
    </row>
    <row r="269" spans="5:5" x14ac:dyDescent="0.25">
      <c r="E269" s="21"/>
    </row>
    <row r="270" spans="5:5" x14ac:dyDescent="0.25">
      <c r="E270" s="21"/>
    </row>
    <row r="271" spans="5:5" x14ac:dyDescent="0.25">
      <c r="E271" s="21"/>
    </row>
    <row r="272" spans="5:5" x14ac:dyDescent="0.25">
      <c r="E272" s="21"/>
    </row>
    <row r="273" spans="5:5" x14ac:dyDescent="0.25">
      <c r="E273" s="21"/>
    </row>
    <row r="274" spans="5:5" x14ac:dyDescent="0.25">
      <c r="E274" s="21"/>
    </row>
    <row r="275" spans="5:5" x14ac:dyDescent="0.25">
      <c r="E275" s="21"/>
    </row>
    <row r="276" spans="5:5" x14ac:dyDescent="0.25">
      <c r="E276" s="21"/>
    </row>
    <row r="277" spans="5:5" x14ac:dyDescent="0.25">
      <c r="E277" s="21"/>
    </row>
    <row r="278" spans="5:5" x14ac:dyDescent="0.25">
      <c r="E278" s="21"/>
    </row>
    <row r="279" spans="5:5" x14ac:dyDescent="0.25">
      <c r="E279" s="21"/>
    </row>
    <row r="280" spans="5:5" x14ac:dyDescent="0.25">
      <c r="E280" s="21"/>
    </row>
    <row r="281" spans="5:5" x14ac:dyDescent="0.25">
      <c r="E281" s="21"/>
    </row>
    <row r="282" spans="5:5" x14ac:dyDescent="0.25">
      <c r="E282" s="21"/>
    </row>
    <row r="283" spans="5:5" x14ac:dyDescent="0.25">
      <c r="E283" s="21"/>
    </row>
    <row r="284" spans="5:5" x14ac:dyDescent="0.25">
      <c r="E284" s="21"/>
    </row>
    <row r="285" spans="5:5" x14ac:dyDescent="0.25">
      <c r="E285" s="21"/>
    </row>
    <row r="286" spans="5:5" x14ac:dyDescent="0.25">
      <c r="E286" s="21"/>
    </row>
    <row r="287" spans="5:5" x14ac:dyDescent="0.25">
      <c r="E287" s="21"/>
    </row>
    <row r="288" spans="5:5" x14ac:dyDescent="0.25">
      <c r="E288" s="21"/>
    </row>
    <row r="289" spans="5:5" x14ac:dyDescent="0.25">
      <c r="E289" s="21"/>
    </row>
    <row r="290" spans="5:5" x14ac:dyDescent="0.25">
      <c r="E290" s="21"/>
    </row>
    <row r="291" spans="5:5" x14ac:dyDescent="0.25">
      <c r="E291" s="21"/>
    </row>
    <row r="292" spans="5:5" x14ac:dyDescent="0.25">
      <c r="E292" s="21"/>
    </row>
    <row r="293" spans="5:5" x14ac:dyDescent="0.25">
      <c r="E293" s="21"/>
    </row>
    <row r="294" spans="5:5" x14ac:dyDescent="0.25">
      <c r="E294" s="21"/>
    </row>
    <row r="295" spans="5:5" x14ac:dyDescent="0.25">
      <c r="E295" s="21"/>
    </row>
    <row r="296" spans="5:5" x14ac:dyDescent="0.25">
      <c r="E296" s="21"/>
    </row>
    <row r="297" spans="5:5" x14ac:dyDescent="0.25">
      <c r="E297" s="21"/>
    </row>
    <row r="298" spans="5:5" x14ac:dyDescent="0.25">
      <c r="E298" s="21"/>
    </row>
    <row r="299" spans="5:5" x14ac:dyDescent="0.25">
      <c r="E299" s="21"/>
    </row>
    <row r="300" spans="5:5" x14ac:dyDescent="0.25">
      <c r="E300" s="21"/>
    </row>
    <row r="301" spans="5:5" x14ac:dyDescent="0.25">
      <c r="E301" s="21"/>
    </row>
    <row r="302" spans="5:5" x14ac:dyDescent="0.25">
      <c r="E302" s="21"/>
    </row>
    <row r="303" spans="5:5" x14ac:dyDescent="0.25">
      <c r="E303" s="21"/>
    </row>
    <row r="304" spans="5:5" x14ac:dyDescent="0.25">
      <c r="E304" s="21"/>
    </row>
    <row r="305" spans="5:5" x14ac:dyDescent="0.25">
      <c r="E305" s="21"/>
    </row>
    <row r="306" spans="5:5" x14ac:dyDescent="0.25">
      <c r="E306" s="21"/>
    </row>
    <row r="307" spans="5:5" x14ac:dyDescent="0.25">
      <c r="E307" s="21"/>
    </row>
    <row r="308" spans="5:5" x14ac:dyDescent="0.25">
      <c r="E308" s="21"/>
    </row>
    <row r="309" spans="5:5" x14ac:dyDescent="0.25">
      <c r="E309" s="21"/>
    </row>
    <row r="310" spans="5:5" x14ac:dyDescent="0.25">
      <c r="E310" s="21"/>
    </row>
    <row r="311" spans="5:5" x14ac:dyDescent="0.25">
      <c r="E311" s="21"/>
    </row>
    <row r="312" spans="5:5" x14ac:dyDescent="0.25">
      <c r="E312" s="21"/>
    </row>
    <row r="313" spans="5:5" x14ac:dyDescent="0.25">
      <c r="E313" s="21"/>
    </row>
    <row r="314" spans="5:5" x14ac:dyDescent="0.25">
      <c r="E314" s="21"/>
    </row>
    <row r="315" spans="5:5" x14ac:dyDescent="0.25">
      <c r="E315" s="21"/>
    </row>
    <row r="316" spans="5:5" x14ac:dyDescent="0.25">
      <c r="E316" s="21"/>
    </row>
    <row r="317" spans="5:5" x14ac:dyDescent="0.25">
      <c r="E317" s="21"/>
    </row>
    <row r="318" spans="5:5" x14ac:dyDescent="0.25">
      <c r="E318" s="21"/>
    </row>
    <row r="319" spans="5:5" x14ac:dyDescent="0.25">
      <c r="E319" s="21"/>
    </row>
    <row r="320" spans="5:5" x14ac:dyDescent="0.25">
      <c r="E320" s="21"/>
    </row>
    <row r="321" spans="5:5" x14ac:dyDescent="0.25">
      <c r="E321" s="21"/>
    </row>
    <row r="322" spans="5:5" x14ac:dyDescent="0.25">
      <c r="E322" s="21"/>
    </row>
    <row r="323" spans="5:5" x14ac:dyDescent="0.25">
      <c r="E323" s="21"/>
    </row>
    <row r="324" spans="5:5" x14ac:dyDescent="0.25">
      <c r="E324" s="21"/>
    </row>
    <row r="325" spans="5:5" x14ac:dyDescent="0.25">
      <c r="E325" s="21"/>
    </row>
    <row r="326" spans="5:5" x14ac:dyDescent="0.25">
      <c r="E326" s="21"/>
    </row>
    <row r="327" spans="5:5" x14ac:dyDescent="0.25">
      <c r="E327" s="21"/>
    </row>
    <row r="328" spans="5:5" x14ac:dyDescent="0.25">
      <c r="E328" s="21"/>
    </row>
    <row r="329" spans="5:5" x14ac:dyDescent="0.25">
      <c r="E329" s="21"/>
    </row>
    <row r="330" spans="5:5" x14ac:dyDescent="0.25">
      <c r="E330" s="21"/>
    </row>
    <row r="331" spans="5:5" x14ac:dyDescent="0.25">
      <c r="E331" s="21"/>
    </row>
    <row r="332" spans="5:5" x14ac:dyDescent="0.25">
      <c r="E332" s="21"/>
    </row>
    <row r="333" spans="5:5" x14ac:dyDescent="0.25">
      <c r="E333" s="21"/>
    </row>
    <row r="334" spans="5:5" x14ac:dyDescent="0.25">
      <c r="E334" s="21"/>
    </row>
    <row r="335" spans="5:5" x14ac:dyDescent="0.25">
      <c r="E335" s="21"/>
    </row>
    <row r="336" spans="5:5" x14ac:dyDescent="0.25">
      <c r="E336" s="21"/>
    </row>
    <row r="337" spans="5:5" x14ac:dyDescent="0.25">
      <c r="E337" s="21"/>
    </row>
    <row r="338" spans="5:5" x14ac:dyDescent="0.25">
      <c r="E338" s="21"/>
    </row>
    <row r="339" spans="5:5" x14ac:dyDescent="0.25">
      <c r="E339" s="21"/>
    </row>
    <row r="340" spans="5:5" x14ac:dyDescent="0.25">
      <c r="E340" s="21"/>
    </row>
    <row r="341" spans="5:5" x14ac:dyDescent="0.25">
      <c r="E341" s="21"/>
    </row>
    <row r="342" spans="5:5" x14ac:dyDescent="0.25">
      <c r="E342" s="21"/>
    </row>
    <row r="343" spans="5:5" x14ac:dyDescent="0.25">
      <c r="E343" s="21"/>
    </row>
    <row r="344" spans="5:5" x14ac:dyDescent="0.25">
      <c r="E344" s="21"/>
    </row>
    <row r="345" spans="5:5" x14ac:dyDescent="0.25">
      <c r="E345" s="21"/>
    </row>
    <row r="346" spans="5:5" x14ac:dyDescent="0.25">
      <c r="E346" s="21"/>
    </row>
    <row r="347" spans="5:5" x14ac:dyDescent="0.25">
      <c r="E347" s="21"/>
    </row>
    <row r="348" spans="5:5" x14ac:dyDescent="0.25">
      <c r="E348" s="21"/>
    </row>
    <row r="349" spans="5:5" x14ac:dyDescent="0.25">
      <c r="E349" s="21"/>
    </row>
    <row r="350" spans="5:5" x14ac:dyDescent="0.25">
      <c r="E350" s="21"/>
    </row>
    <row r="351" spans="5:5" x14ac:dyDescent="0.25">
      <c r="E351" s="21"/>
    </row>
    <row r="352" spans="5:5" x14ac:dyDescent="0.25">
      <c r="E352" s="21"/>
    </row>
    <row r="353" spans="5:5" x14ac:dyDescent="0.25">
      <c r="E353" s="21"/>
    </row>
    <row r="354" spans="5:5" x14ac:dyDescent="0.25">
      <c r="E354" s="21"/>
    </row>
    <row r="355" spans="5:5" x14ac:dyDescent="0.25">
      <c r="E355" s="21"/>
    </row>
    <row r="356" spans="5:5" x14ac:dyDescent="0.25">
      <c r="E356" s="21"/>
    </row>
    <row r="357" spans="5:5" x14ac:dyDescent="0.25">
      <c r="E357" s="21"/>
    </row>
    <row r="358" spans="5:5" x14ac:dyDescent="0.25">
      <c r="E358" s="21"/>
    </row>
    <row r="359" spans="5:5" x14ac:dyDescent="0.25">
      <c r="E359" s="21"/>
    </row>
    <row r="360" spans="5:5" x14ac:dyDescent="0.25">
      <c r="E360" s="21"/>
    </row>
    <row r="361" spans="5:5" x14ac:dyDescent="0.25">
      <c r="E361" s="21"/>
    </row>
    <row r="362" spans="5:5" x14ac:dyDescent="0.25">
      <c r="E362" s="21"/>
    </row>
    <row r="363" spans="5:5" x14ac:dyDescent="0.25">
      <c r="E363" s="21"/>
    </row>
    <row r="364" spans="5:5" x14ac:dyDescent="0.25">
      <c r="E364" s="21"/>
    </row>
    <row r="365" spans="5:5" x14ac:dyDescent="0.25">
      <c r="E365" s="21"/>
    </row>
    <row r="366" spans="5:5" x14ac:dyDescent="0.25">
      <c r="E366" s="21"/>
    </row>
    <row r="367" spans="5:5" x14ac:dyDescent="0.25">
      <c r="E367" s="21"/>
    </row>
    <row r="368" spans="5:5" x14ac:dyDescent="0.25">
      <c r="E368" s="21"/>
    </row>
    <row r="369" spans="5:5" x14ac:dyDescent="0.25">
      <c r="E369" s="21"/>
    </row>
    <row r="370" spans="5:5" x14ac:dyDescent="0.25">
      <c r="E370" s="21"/>
    </row>
    <row r="371" spans="5:5" x14ac:dyDescent="0.25">
      <c r="E371" s="21"/>
    </row>
    <row r="372" spans="5:5" x14ac:dyDescent="0.25">
      <c r="E372" s="21"/>
    </row>
    <row r="373" spans="5:5" x14ac:dyDescent="0.25">
      <c r="E373" s="21"/>
    </row>
    <row r="374" spans="5:5" x14ac:dyDescent="0.25">
      <c r="E374" s="21"/>
    </row>
    <row r="375" spans="5:5" x14ac:dyDescent="0.25">
      <c r="E375" s="21"/>
    </row>
    <row r="376" spans="5:5" x14ac:dyDescent="0.25">
      <c r="E376" s="21"/>
    </row>
    <row r="377" spans="5:5" x14ac:dyDescent="0.25">
      <c r="E377" s="21"/>
    </row>
    <row r="378" spans="5:5" x14ac:dyDescent="0.25">
      <c r="E378" s="21"/>
    </row>
    <row r="379" spans="5:5" x14ac:dyDescent="0.25">
      <c r="E379" s="21"/>
    </row>
    <row r="380" spans="5:5" x14ac:dyDescent="0.25">
      <c r="E380" s="21"/>
    </row>
    <row r="381" spans="5:5" x14ac:dyDescent="0.25">
      <c r="E381" s="21"/>
    </row>
    <row r="382" spans="5:5" x14ac:dyDescent="0.25">
      <c r="E382" s="21"/>
    </row>
    <row r="383" spans="5:5" x14ac:dyDescent="0.25">
      <c r="E383" s="21"/>
    </row>
    <row r="384" spans="5:5" x14ac:dyDescent="0.25">
      <c r="E384" s="21"/>
    </row>
    <row r="385" spans="5:5" x14ac:dyDescent="0.25">
      <c r="E385" s="21"/>
    </row>
    <row r="386" spans="5:5" x14ac:dyDescent="0.25">
      <c r="E386" s="21"/>
    </row>
    <row r="387" spans="5:5" x14ac:dyDescent="0.25">
      <c r="E387" s="21"/>
    </row>
    <row r="388" spans="5:5" x14ac:dyDescent="0.25">
      <c r="E388" s="21"/>
    </row>
    <row r="389" spans="5:5" x14ac:dyDescent="0.25">
      <c r="E389" s="21"/>
    </row>
    <row r="390" spans="5:5" x14ac:dyDescent="0.25">
      <c r="E390" s="21"/>
    </row>
    <row r="391" spans="5:5" x14ac:dyDescent="0.25">
      <c r="E391" s="21"/>
    </row>
    <row r="392" spans="5:5" x14ac:dyDescent="0.25">
      <c r="E392" s="21"/>
    </row>
    <row r="393" spans="5:5" x14ac:dyDescent="0.25">
      <c r="E393" s="21"/>
    </row>
    <row r="394" spans="5:5" x14ac:dyDescent="0.25">
      <c r="E394" s="21"/>
    </row>
    <row r="395" spans="5:5" x14ac:dyDescent="0.25">
      <c r="E395" s="21"/>
    </row>
    <row r="396" spans="5:5" x14ac:dyDescent="0.25">
      <c r="E396" s="21"/>
    </row>
    <row r="397" spans="5:5" x14ac:dyDescent="0.25">
      <c r="E397" s="21"/>
    </row>
    <row r="398" spans="5:5" x14ac:dyDescent="0.25">
      <c r="E398" s="21"/>
    </row>
    <row r="399" spans="5:5" x14ac:dyDescent="0.25">
      <c r="E399" s="21"/>
    </row>
    <row r="400" spans="5:5" x14ac:dyDescent="0.25">
      <c r="E400" s="21"/>
    </row>
    <row r="401" spans="5:5" x14ac:dyDescent="0.25">
      <c r="E401" s="21"/>
    </row>
    <row r="402" spans="5:5" x14ac:dyDescent="0.25">
      <c r="E402" s="21"/>
    </row>
    <row r="403" spans="5:5" x14ac:dyDescent="0.25">
      <c r="E403" s="21"/>
    </row>
    <row r="404" spans="5:5" x14ac:dyDescent="0.25">
      <c r="E404" s="21"/>
    </row>
    <row r="405" spans="5:5" x14ac:dyDescent="0.25">
      <c r="E405" s="21"/>
    </row>
    <row r="406" spans="5:5" x14ac:dyDescent="0.25">
      <c r="E406" s="21"/>
    </row>
    <row r="407" spans="5:5" x14ac:dyDescent="0.25">
      <c r="E407" s="21"/>
    </row>
    <row r="408" spans="5:5" x14ac:dyDescent="0.25">
      <c r="E408" s="21"/>
    </row>
    <row r="409" spans="5:5" x14ac:dyDescent="0.25">
      <c r="E409" s="21"/>
    </row>
    <row r="410" spans="5:5" x14ac:dyDescent="0.25">
      <c r="E410" s="21"/>
    </row>
    <row r="411" spans="5:5" x14ac:dyDescent="0.25">
      <c r="E411" s="21"/>
    </row>
    <row r="412" spans="5:5" x14ac:dyDescent="0.25">
      <c r="E412" s="21"/>
    </row>
    <row r="413" spans="5:5" x14ac:dyDescent="0.25">
      <c r="E413" s="21"/>
    </row>
    <row r="414" spans="5:5" x14ac:dyDescent="0.25">
      <c r="E414" s="21"/>
    </row>
    <row r="415" spans="5:5" x14ac:dyDescent="0.25">
      <c r="E415" s="21"/>
    </row>
    <row r="416" spans="5:5" x14ac:dyDescent="0.25">
      <c r="E416" s="21"/>
    </row>
    <row r="417" spans="5:5" x14ac:dyDescent="0.25">
      <c r="E417" s="21"/>
    </row>
    <row r="418" spans="5:5" x14ac:dyDescent="0.25">
      <c r="E418" s="21"/>
    </row>
    <row r="419" spans="5:5" x14ac:dyDescent="0.25">
      <c r="E419" s="21"/>
    </row>
    <row r="420" spans="5:5" x14ac:dyDescent="0.25">
      <c r="E420" s="21"/>
    </row>
    <row r="421" spans="5:5" x14ac:dyDescent="0.25">
      <c r="E421" s="21"/>
    </row>
    <row r="422" spans="5:5" x14ac:dyDescent="0.25">
      <c r="E422" s="21"/>
    </row>
    <row r="423" spans="5:5" x14ac:dyDescent="0.25">
      <c r="E423" s="21"/>
    </row>
    <row r="424" spans="5:5" x14ac:dyDescent="0.25">
      <c r="E424" s="21"/>
    </row>
    <row r="425" spans="5:5" x14ac:dyDescent="0.25">
      <c r="E425" s="21"/>
    </row>
    <row r="426" spans="5:5" x14ac:dyDescent="0.25">
      <c r="E426" s="21"/>
    </row>
    <row r="427" spans="5:5" x14ac:dyDescent="0.25">
      <c r="E427" s="21"/>
    </row>
    <row r="428" spans="5:5" x14ac:dyDescent="0.25">
      <c r="E428" s="21"/>
    </row>
    <row r="429" spans="5:5" x14ac:dyDescent="0.25">
      <c r="E429" s="21"/>
    </row>
    <row r="430" spans="5:5" x14ac:dyDescent="0.25">
      <c r="E430" s="21"/>
    </row>
    <row r="431" spans="5:5" x14ac:dyDescent="0.25">
      <c r="E431" s="21"/>
    </row>
    <row r="432" spans="5:5" x14ac:dyDescent="0.25">
      <c r="E432" s="21"/>
    </row>
    <row r="433" spans="5:5" x14ac:dyDescent="0.25">
      <c r="E433" s="21"/>
    </row>
    <row r="434" spans="5:5" x14ac:dyDescent="0.25">
      <c r="E434" s="21"/>
    </row>
    <row r="435" spans="5:5" x14ac:dyDescent="0.25">
      <c r="E435" s="21"/>
    </row>
    <row r="436" spans="5:5" x14ac:dyDescent="0.25">
      <c r="E436" s="21"/>
    </row>
    <row r="437" spans="5:5" x14ac:dyDescent="0.25">
      <c r="E437" s="21"/>
    </row>
    <row r="438" spans="5:5" x14ac:dyDescent="0.25">
      <c r="E438" s="21"/>
    </row>
    <row r="439" spans="5:5" x14ac:dyDescent="0.25">
      <c r="E439" s="21"/>
    </row>
    <row r="440" spans="5:5" x14ac:dyDescent="0.25">
      <c r="E440" s="21"/>
    </row>
    <row r="441" spans="5:5" x14ac:dyDescent="0.25">
      <c r="E441" s="21"/>
    </row>
    <row r="442" spans="5:5" x14ac:dyDescent="0.25">
      <c r="E442" s="21"/>
    </row>
    <row r="443" spans="5:5" x14ac:dyDescent="0.25">
      <c r="E443" s="21"/>
    </row>
    <row r="444" spans="5:5" x14ac:dyDescent="0.25">
      <c r="E444" s="21"/>
    </row>
    <row r="445" spans="5:5" x14ac:dyDescent="0.25">
      <c r="E445" s="21"/>
    </row>
    <row r="446" spans="5:5" x14ac:dyDescent="0.25">
      <c r="E446" s="21"/>
    </row>
    <row r="447" spans="5:5" x14ac:dyDescent="0.25">
      <c r="E447" s="21"/>
    </row>
    <row r="448" spans="5:5" x14ac:dyDescent="0.25">
      <c r="E448" s="21"/>
    </row>
    <row r="449" spans="5:5" x14ac:dyDescent="0.25">
      <c r="E449" s="21"/>
    </row>
    <row r="450" spans="5:5" x14ac:dyDescent="0.25">
      <c r="E450" s="21"/>
    </row>
    <row r="451" spans="5:5" x14ac:dyDescent="0.25">
      <c r="E451" s="21"/>
    </row>
    <row r="452" spans="5:5" x14ac:dyDescent="0.25">
      <c r="E452" s="21"/>
    </row>
    <row r="453" spans="5:5" x14ac:dyDescent="0.25">
      <c r="E453" s="21"/>
    </row>
    <row r="454" spans="5:5" x14ac:dyDescent="0.25">
      <c r="E454" s="21"/>
    </row>
    <row r="455" spans="5:5" x14ac:dyDescent="0.25">
      <c r="E455" s="21"/>
    </row>
    <row r="456" spans="5:5" x14ac:dyDescent="0.25">
      <c r="E456" s="21"/>
    </row>
    <row r="457" spans="5:5" x14ac:dyDescent="0.25">
      <c r="E457" s="21"/>
    </row>
    <row r="458" spans="5:5" x14ac:dyDescent="0.25">
      <c r="E458" s="21"/>
    </row>
    <row r="459" spans="5:5" x14ac:dyDescent="0.25">
      <c r="E459" s="21"/>
    </row>
    <row r="460" spans="5:5" x14ac:dyDescent="0.25">
      <c r="E460" s="21"/>
    </row>
    <row r="461" spans="5:5" x14ac:dyDescent="0.25">
      <c r="E461" s="21"/>
    </row>
    <row r="462" spans="5:5" x14ac:dyDescent="0.25">
      <c r="E462" s="21"/>
    </row>
    <row r="463" spans="5:5" x14ac:dyDescent="0.25">
      <c r="E463" s="21"/>
    </row>
    <row r="464" spans="5:5" x14ac:dyDescent="0.25">
      <c r="E464" s="21"/>
    </row>
    <row r="465" spans="5:5" x14ac:dyDescent="0.25">
      <c r="E465" s="21"/>
    </row>
    <row r="466" spans="5:5" x14ac:dyDescent="0.25">
      <c r="E466" s="21"/>
    </row>
    <row r="467" spans="5:5" x14ac:dyDescent="0.25">
      <c r="E467" s="21"/>
    </row>
    <row r="468" spans="5:5" x14ac:dyDescent="0.25">
      <c r="E468" s="21"/>
    </row>
    <row r="469" spans="5:5" x14ac:dyDescent="0.25">
      <c r="E469" s="21"/>
    </row>
    <row r="470" spans="5:5" x14ac:dyDescent="0.25">
      <c r="E470" s="21"/>
    </row>
    <row r="471" spans="5:5" x14ac:dyDescent="0.25">
      <c r="E471" s="21"/>
    </row>
    <row r="472" spans="5:5" x14ac:dyDescent="0.25">
      <c r="E472" s="21"/>
    </row>
    <row r="473" spans="5:5" x14ac:dyDescent="0.25">
      <c r="E473" s="21"/>
    </row>
    <row r="474" spans="5:5" x14ac:dyDescent="0.25">
      <c r="E474" s="21"/>
    </row>
    <row r="475" spans="5:5" x14ac:dyDescent="0.25">
      <c r="E475" s="21"/>
    </row>
    <row r="476" spans="5:5" x14ac:dyDescent="0.25">
      <c r="E476" s="21"/>
    </row>
    <row r="477" spans="5:5" x14ac:dyDescent="0.25">
      <c r="E477" s="21"/>
    </row>
    <row r="478" spans="5:5" x14ac:dyDescent="0.25">
      <c r="E478" s="21"/>
    </row>
    <row r="479" spans="5:5" x14ac:dyDescent="0.25">
      <c r="E479" s="21"/>
    </row>
    <row r="480" spans="5:5" x14ac:dyDescent="0.25">
      <c r="E480" s="21"/>
    </row>
    <row r="481" spans="5:5" x14ac:dyDescent="0.25">
      <c r="E481" s="21"/>
    </row>
    <row r="482" spans="5:5" x14ac:dyDescent="0.25">
      <c r="E482" s="21"/>
    </row>
    <row r="483" spans="5:5" x14ac:dyDescent="0.25">
      <c r="E483" s="21"/>
    </row>
    <row r="484" spans="5:5" x14ac:dyDescent="0.25">
      <c r="E484" s="21"/>
    </row>
    <row r="485" spans="5:5" x14ac:dyDescent="0.25">
      <c r="E485" s="21"/>
    </row>
    <row r="486" spans="5:5" x14ac:dyDescent="0.25">
      <c r="E486" s="21"/>
    </row>
    <row r="487" spans="5:5" x14ac:dyDescent="0.25">
      <c r="E487" s="21"/>
    </row>
    <row r="488" spans="5:5" x14ac:dyDescent="0.25">
      <c r="E488" s="21"/>
    </row>
    <row r="489" spans="5:5" x14ac:dyDescent="0.25">
      <c r="E489" s="21"/>
    </row>
    <row r="490" spans="5:5" x14ac:dyDescent="0.25">
      <c r="E490" s="21"/>
    </row>
    <row r="491" spans="5:5" x14ac:dyDescent="0.25">
      <c r="E491" s="21"/>
    </row>
    <row r="492" spans="5:5" x14ac:dyDescent="0.25">
      <c r="E492" s="21"/>
    </row>
    <row r="493" spans="5:5" x14ac:dyDescent="0.25">
      <c r="E493" s="21"/>
    </row>
    <row r="494" spans="5:5" x14ac:dyDescent="0.25">
      <c r="E494" s="21"/>
    </row>
    <row r="495" spans="5:5" x14ac:dyDescent="0.25">
      <c r="E495" s="21"/>
    </row>
    <row r="496" spans="5:5" x14ac:dyDescent="0.25">
      <c r="E496" s="21"/>
    </row>
    <row r="497" spans="5:5" x14ac:dyDescent="0.25">
      <c r="E497" s="21"/>
    </row>
    <row r="498" spans="5:5" x14ac:dyDescent="0.25">
      <c r="E498" s="21"/>
    </row>
    <row r="499" spans="5:5" x14ac:dyDescent="0.25">
      <c r="E499" s="21"/>
    </row>
    <row r="500" spans="5:5" x14ac:dyDescent="0.25">
      <c r="E500" s="21"/>
    </row>
    <row r="501" spans="5:5" x14ac:dyDescent="0.25">
      <c r="E501" s="21"/>
    </row>
    <row r="502" spans="5:5" x14ac:dyDescent="0.25">
      <c r="E502" s="21"/>
    </row>
    <row r="503" spans="5:5" x14ac:dyDescent="0.25">
      <c r="E503" s="21"/>
    </row>
    <row r="504" spans="5:5" x14ac:dyDescent="0.25">
      <c r="E504" s="21"/>
    </row>
    <row r="505" spans="5:5" x14ac:dyDescent="0.25">
      <c r="E505" s="21"/>
    </row>
    <row r="506" spans="5:5" x14ac:dyDescent="0.25">
      <c r="E506" s="21"/>
    </row>
    <row r="507" spans="5:5" x14ac:dyDescent="0.25">
      <c r="E507" s="21"/>
    </row>
    <row r="508" spans="5:5" x14ac:dyDescent="0.25">
      <c r="E508" s="21"/>
    </row>
    <row r="509" spans="5:5" x14ac:dyDescent="0.25">
      <c r="E509" s="21"/>
    </row>
    <row r="510" spans="5:5" x14ac:dyDescent="0.25">
      <c r="E510" s="21"/>
    </row>
    <row r="511" spans="5:5" x14ac:dyDescent="0.25">
      <c r="E511" s="21"/>
    </row>
    <row r="512" spans="5:5" x14ac:dyDescent="0.25">
      <c r="E512" s="21"/>
    </row>
    <row r="513" spans="5:5" x14ac:dyDescent="0.25">
      <c r="E513" s="21"/>
    </row>
    <row r="514" spans="5:5" x14ac:dyDescent="0.25">
      <c r="E514" s="21"/>
    </row>
    <row r="515" spans="5:5" x14ac:dyDescent="0.25">
      <c r="E515" s="21"/>
    </row>
    <row r="516" spans="5:5" x14ac:dyDescent="0.25">
      <c r="E516" s="21"/>
    </row>
    <row r="517" spans="5:5" x14ac:dyDescent="0.25">
      <c r="E517" s="21"/>
    </row>
    <row r="518" spans="5:5" x14ac:dyDescent="0.25">
      <c r="E518" s="21"/>
    </row>
    <row r="519" spans="5:5" x14ac:dyDescent="0.25">
      <c r="E519" s="21"/>
    </row>
    <row r="520" spans="5:5" x14ac:dyDescent="0.25">
      <c r="E520" s="21"/>
    </row>
    <row r="521" spans="5:5" x14ac:dyDescent="0.25">
      <c r="E521" s="21"/>
    </row>
    <row r="522" spans="5:5" x14ac:dyDescent="0.25">
      <c r="E522" s="21"/>
    </row>
    <row r="523" spans="5:5" x14ac:dyDescent="0.25">
      <c r="E523" s="21"/>
    </row>
    <row r="524" spans="5:5" x14ac:dyDescent="0.25">
      <c r="E524" s="21"/>
    </row>
    <row r="525" spans="5:5" x14ac:dyDescent="0.25">
      <c r="E525" s="21"/>
    </row>
    <row r="526" spans="5:5" x14ac:dyDescent="0.25">
      <c r="E526" s="21"/>
    </row>
    <row r="527" spans="5:5" x14ac:dyDescent="0.25">
      <c r="E527" s="21"/>
    </row>
    <row r="528" spans="5:5" x14ac:dyDescent="0.25">
      <c r="E528" s="21"/>
    </row>
    <row r="529" spans="5:5" x14ac:dyDescent="0.25">
      <c r="E529" s="21"/>
    </row>
    <row r="530" spans="5:5" x14ac:dyDescent="0.25">
      <c r="E530" s="21"/>
    </row>
    <row r="531" spans="5:5" x14ac:dyDescent="0.25">
      <c r="E531" s="21"/>
    </row>
    <row r="532" spans="5:5" x14ac:dyDescent="0.25">
      <c r="E532" s="21"/>
    </row>
    <row r="533" spans="5:5" x14ac:dyDescent="0.25">
      <c r="E533" s="21"/>
    </row>
    <row r="534" spans="5:5" x14ac:dyDescent="0.25">
      <c r="E534" s="21"/>
    </row>
    <row r="535" spans="5:5" x14ac:dyDescent="0.25">
      <c r="E535" s="21"/>
    </row>
    <row r="536" spans="5:5" x14ac:dyDescent="0.25">
      <c r="E536" s="21"/>
    </row>
    <row r="537" spans="5:5" x14ac:dyDescent="0.25">
      <c r="E537" s="21"/>
    </row>
    <row r="538" spans="5:5" x14ac:dyDescent="0.25">
      <c r="E538" s="21"/>
    </row>
    <row r="539" spans="5:5" x14ac:dyDescent="0.25">
      <c r="E539" s="21"/>
    </row>
    <row r="540" spans="5:5" x14ac:dyDescent="0.25">
      <c r="E540" s="21"/>
    </row>
    <row r="541" spans="5:5" x14ac:dyDescent="0.25">
      <c r="E541" s="21"/>
    </row>
    <row r="542" spans="5:5" x14ac:dyDescent="0.25">
      <c r="E542" s="21"/>
    </row>
    <row r="543" spans="5:5" x14ac:dyDescent="0.25">
      <c r="E543" s="21"/>
    </row>
    <row r="544" spans="5:5" x14ac:dyDescent="0.25">
      <c r="E544" s="21"/>
    </row>
    <row r="545" spans="5:5" x14ac:dyDescent="0.25">
      <c r="E545" s="21"/>
    </row>
    <row r="546" spans="5:5" x14ac:dyDescent="0.25">
      <c r="E546" s="21"/>
    </row>
    <row r="547" spans="5:5" x14ac:dyDescent="0.25">
      <c r="E547" s="21"/>
    </row>
  </sheetData>
  <mergeCells count="31">
    <mergeCell ref="F130:F131"/>
    <mergeCell ref="A63:B63"/>
    <mergeCell ref="A62:B62"/>
    <mergeCell ref="A56:B56"/>
    <mergeCell ref="A83:B83"/>
    <mergeCell ref="C9:F9"/>
    <mergeCell ref="C10:F10"/>
    <mergeCell ref="C14:F14"/>
    <mergeCell ref="A38:F38"/>
    <mergeCell ref="A50:B50"/>
    <mergeCell ref="C11:F11"/>
    <mergeCell ref="C12:F12"/>
    <mergeCell ref="C17:F17"/>
    <mergeCell ref="F49:F50"/>
    <mergeCell ref="A40:B40"/>
    <mergeCell ref="A45:B45"/>
    <mergeCell ref="A47:B47"/>
    <mergeCell ref="A41:B41"/>
    <mergeCell ref="A43:B43"/>
    <mergeCell ref="A228:F228"/>
    <mergeCell ref="A225:B225"/>
    <mergeCell ref="A134:B134"/>
    <mergeCell ref="A136:B136"/>
    <mergeCell ref="A179:B179"/>
    <mergeCell ref="A173:B173"/>
    <mergeCell ref="F168:F169"/>
    <mergeCell ref="F135:F136"/>
    <mergeCell ref="A171:B171"/>
    <mergeCell ref="A169:B169"/>
    <mergeCell ref="A220:B220"/>
    <mergeCell ref="F218:F219"/>
  </mergeCells>
  <phoneticPr fontId="2" type="noConversion"/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енергозбереження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2025-09-15T11:22:21Z</cp:lastPrinted>
  <dcterms:created xsi:type="dcterms:W3CDTF">2015-06-05T18:19:34Z</dcterms:created>
  <dcterms:modified xsi:type="dcterms:W3CDTF">2025-09-22T05:19:02Z</dcterms:modified>
</cp:coreProperties>
</file>